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S:\Community Development Shared Docs\Green Streets\"/>
    </mc:Choice>
  </mc:AlternateContent>
  <xr:revisionPtr revIDLastSave="0" documentId="8_{5D1008D2-9E24-4C46-8E62-B2F2CD30293A}" xr6:coauthVersionLast="47" xr6:coauthVersionMax="47" xr10:uidLastSave="{00000000-0000-0000-0000-000000000000}"/>
  <workbookProtection workbookAlgorithmName="SHA-512" workbookHashValue="CfMVHEL5XYYQDv7i0uWjfId/Fec8tRvvtoDNMu5OYeCwgD+8VRhXR2docKmb4O7uP/qml/WZlsrtKxJoyTrmrA==" workbookSaltValue="bJVzVtu9kAGaY8nm8UCloQ==" workbookSpinCount="100000" lockStructure="1"/>
  <bookViews>
    <workbookView xWindow="-16695" yWindow="-16320" windowWidth="29040" windowHeight="15720" firstSheet="1" activeTab="1" xr2:uid="{C8DEA7C2-24DE-4C5E-9CAA-CE4E0C0C5729}"/>
  </bookViews>
  <sheets>
    <sheet name="Overview" sheetId="4" r:id="rId1"/>
    <sheet name="NGBS New Construction" sheetId="3" r:id="rId2"/>
    <sheet name="NGBS Existing Building" sheetId="10" r:id="rId3"/>
    <sheet name="NGBS Single-Family Certified" sheetId="9" r:id="rId4"/>
    <sheet name="NGBS Land Development" sheetId="8" r:id="rId5"/>
    <sheet name="Point Calculator" sheetId="6" r:id="rId6"/>
    <sheet name="Green Certified Products"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6" l="1"/>
  <c r="B106" i="10"/>
  <c r="E12" i="6"/>
  <c r="B106" i="3"/>
  <c r="B87" i="9"/>
  <c r="D47" i="6" l="1"/>
  <c r="D17" i="6"/>
  <c r="D23" i="6"/>
  <c r="D38" i="6"/>
  <c r="E46" i="6"/>
  <c r="E45" i="6"/>
  <c r="E44" i="6"/>
  <c r="E43" i="6"/>
  <c r="E42" i="6"/>
  <c r="E41" i="6"/>
  <c r="E47" i="6" s="1"/>
  <c r="E21" i="6"/>
  <c r="E22" i="6"/>
  <c r="E20" i="6"/>
  <c r="E37" i="6"/>
  <c r="E36" i="6"/>
  <c r="E35" i="6"/>
  <c r="E34" i="6"/>
  <c r="E32" i="6"/>
  <c r="E31" i="6"/>
  <c r="E29" i="6"/>
  <c r="E28" i="6"/>
  <c r="E27" i="6"/>
  <c r="E26" i="6"/>
  <c r="B63" i="9"/>
  <c r="B39" i="9"/>
  <c r="B113" i="9"/>
  <c r="B23" i="9"/>
  <c r="E16" i="6"/>
  <c r="B23" i="10"/>
  <c r="B34" i="10"/>
  <c r="B171" i="10"/>
  <c r="B145" i="10"/>
  <c r="B130" i="10"/>
  <c r="B93" i="10"/>
  <c r="B89" i="10"/>
  <c r="B61" i="10"/>
  <c r="B45" i="10"/>
  <c r="B12" i="8"/>
  <c r="B23" i="8"/>
  <c r="E23" i="6" l="1"/>
  <c r="E38" i="6"/>
  <c r="B144" i="3"/>
  <c r="E14" i="6"/>
  <c r="E15" i="6"/>
  <c r="E13" i="6"/>
  <c r="E11" i="6"/>
  <c r="E10" i="6"/>
  <c r="E8" i="6"/>
  <c r="E7" i="6"/>
  <c r="E6" i="6"/>
  <c r="E5" i="6"/>
  <c r="B89" i="3"/>
  <c r="B23" i="3"/>
  <c r="E17" i="6" l="1"/>
  <c r="B170" i="3"/>
  <c r="B130" i="3"/>
  <c r="B93" i="3"/>
  <c r="B61" i="3"/>
  <c r="B34" i="3"/>
  <c r="B45" i="3"/>
</calcChain>
</file>

<file path=xl/sharedStrings.xml><?xml version="1.0" encoding="utf-8"?>
<sst xmlns="http://schemas.openxmlformats.org/spreadsheetml/2006/main" count="1209" uniqueCount="483">
  <si>
    <r>
      <rPr>
        <u/>
        <sz val="22"/>
        <color theme="1"/>
        <rFont val="Calibri"/>
        <family val="2"/>
        <scheme val="minor"/>
      </rPr>
      <t>Crosswalk:</t>
    </r>
    <r>
      <rPr>
        <sz val="22"/>
        <color theme="1"/>
        <rFont val="Calibri"/>
        <family val="2"/>
        <scheme val="minor"/>
      </rPr>
      <t xml:space="preserve"> NGBS Green and GRESB Real Estate Assessment</t>
    </r>
  </si>
  <si>
    <t>Revised April 2023</t>
  </si>
  <si>
    <t>Introduction</t>
  </si>
  <si>
    <t xml:space="preserve">This document shows the overlap between the 2020 NGBS and the 2023 GRESB Real Estate Assessment. This crosswalk provides an outline of the 2023 GRESB Real Estate Assessment indicators that can be met by specific NGBS practices across the four different scoring paths: New Construction, Land Development, Existing Buildings, and Single-Family Certified. This document serves as a guide for those interested in understanding how NGBS Green certification can bolster GRESB scoring and rankings. This Crosswalk ONLY analyzes the "Development" section of the GRESB Real Estate Assessment, as it is the most relevant section to the NGBS Green program. </t>
  </si>
  <si>
    <t>Tab Overview</t>
  </si>
  <si>
    <r>
      <rPr>
        <u/>
        <sz val="11"/>
        <color theme="1"/>
        <rFont val="Calibri"/>
        <family val="2"/>
        <scheme val="minor"/>
      </rPr>
      <t>NGBS New Construction</t>
    </r>
    <r>
      <rPr>
        <b/>
        <sz val="11"/>
        <color theme="1"/>
        <rFont val="Calibri"/>
        <family val="2"/>
        <scheme val="minor"/>
      </rPr>
      <t>:</t>
    </r>
    <r>
      <rPr>
        <sz val="11"/>
        <color theme="1"/>
        <rFont val="Calibri"/>
        <family val="2"/>
        <scheme val="minor"/>
      </rPr>
      <t xml:space="preserve"> shows the specific GRESB indicators that the 2020 NGBS New Construction Practices and NGBS Green+ certifications would fulfill
</t>
    </r>
    <r>
      <rPr>
        <u/>
        <sz val="11"/>
        <color theme="1"/>
        <rFont val="Calibri"/>
        <family val="2"/>
        <scheme val="minor"/>
      </rPr>
      <t>NGBS Land Development:</t>
    </r>
    <r>
      <rPr>
        <b/>
        <sz val="11"/>
        <color theme="1"/>
        <rFont val="Calibri"/>
        <family val="2"/>
        <scheme val="minor"/>
      </rPr>
      <t xml:space="preserve"> </t>
    </r>
    <r>
      <rPr>
        <sz val="11"/>
        <color theme="1"/>
        <rFont val="Calibri"/>
        <family val="2"/>
        <scheme val="minor"/>
      </rPr>
      <t xml:space="preserve">shows the specific GRESB indicators that the NGBS Land Development Certification (stand-alone) would fulfill
</t>
    </r>
    <r>
      <rPr>
        <u/>
        <sz val="11"/>
        <color theme="1"/>
        <rFont val="Calibri"/>
        <family val="2"/>
        <scheme val="minor"/>
      </rPr>
      <t>NGBS Existing Building:</t>
    </r>
    <r>
      <rPr>
        <sz val="11"/>
        <color theme="1"/>
        <rFont val="Calibri"/>
        <family val="2"/>
        <scheme val="minor"/>
      </rPr>
      <t xml:space="preserve"> shows the specific GRESB indicators that the 2020 NGBS Existing Buildings practices and NGBS Green+ certifications would fulfill
</t>
    </r>
    <r>
      <rPr>
        <u/>
        <sz val="11"/>
        <color theme="1"/>
        <rFont val="Calibri"/>
        <family val="2"/>
        <scheme val="minor"/>
      </rPr>
      <t>NGBS Certified Path:</t>
    </r>
    <r>
      <rPr>
        <b/>
        <sz val="11"/>
        <color theme="1"/>
        <rFont val="Calibri"/>
        <family val="2"/>
        <scheme val="minor"/>
      </rPr>
      <t xml:space="preserve"> </t>
    </r>
    <r>
      <rPr>
        <sz val="11"/>
        <color theme="1"/>
        <rFont val="Calibri"/>
        <family val="2"/>
        <scheme val="minor"/>
      </rPr>
      <t xml:space="preserve">shows the specific GRESB indicators that the NGBS Certified Path fulfills
</t>
    </r>
    <r>
      <rPr>
        <u/>
        <sz val="11"/>
        <color theme="1"/>
        <rFont val="Calibri"/>
        <family val="2"/>
        <scheme val="minor"/>
      </rPr>
      <t xml:space="preserve">Point Calculator: </t>
    </r>
    <r>
      <rPr>
        <sz val="11"/>
        <color theme="1"/>
        <rFont val="Calibri"/>
        <family val="2"/>
        <scheme val="minor"/>
      </rPr>
      <t xml:space="preserve">this tab has 4 different charts for each of the NGBS Green Certifications; it shows the potential GRESB points that can be met for each indicator, if ALL of the NGBS Green practices/ certifications listed in the crosswalk are met. The note tab provides an explanation if the total point maximum is not met for the GRESB indicator 
</t>
    </r>
    <r>
      <rPr>
        <u/>
        <sz val="11"/>
        <color theme="1"/>
        <rFont val="Calibri"/>
        <family val="2"/>
        <scheme val="minor"/>
      </rPr>
      <t>Green Certified Products:</t>
    </r>
    <r>
      <rPr>
        <sz val="11"/>
        <color theme="1"/>
        <rFont val="Calibri"/>
        <family val="2"/>
        <scheme val="minor"/>
      </rPr>
      <t xml:space="preserve"> this tab lists products certified under the 2020 NGBS practices listed in the GRESB Crosswalk; GRESB indicators may be fulfilled by using the corresponding products across the company's portfolio</t>
    </r>
  </si>
  <si>
    <t>Key</t>
  </si>
  <si>
    <r>
      <rPr>
        <u/>
        <sz val="11"/>
        <color theme="1"/>
        <rFont val="Calibri"/>
        <family val="2"/>
        <scheme val="minor"/>
      </rPr>
      <t>Column A</t>
    </r>
    <r>
      <rPr>
        <b/>
        <sz val="11"/>
        <color theme="1"/>
        <rFont val="Calibri"/>
        <family val="2"/>
        <scheme val="minor"/>
      </rPr>
      <t>:</t>
    </r>
    <r>
      <rPr>
        <sz val="11"/>
        <color theme="1"/>
        <rFont val="Calibri"/>
        <family val="2"/>
        <scheme val="minor"/>
      </rPr>
      <t xml:space="preserve"> applicable GRESB indicators from the "Development" section; all answer options for the indicator are listed
</t>
    </r>
    <r>
      <rPr>
        <u/>
        <sz val="11"/>
        <color theme="1"/>
        <rFont val="Calibri"/>
        <family val="2"/>
        <scheme val="minor"/>
      </rPr>
      <t>Column B:</t>
    </r>
    <r>
      <rPr>
        <sz val="11"/>
        <color theme="1"/>
        <rFont val="Calibri"/>
        <family val="2"/>
        <scheme val="minor"/>
      </rPr>
      <t xml:space="preserve"> the checkmark icon in this column indicates that there is an alignment between the GRESB indicator and NGBS practice(s)
If there is no checkmark icon in Column B, that means there is no NGBS practice that fulfills that GRESB answer option
</t>
    </r>
    <r>
      <rPr>
        <u/>
        <sz val="11"/>
        <color theme="1"/>
        <rFont val="Calibri"/>
        <family val="2"/>
        <scheme val="minor"/>
      </rPr>
      <t>Column C:</t>
    </r>
    <r>
      <rPr>
        <b/>
        <sz val="11"/>
        <color theme="1"/>
        <rFont val="Calibri"/>
        <family val="2"/>
        <scheme val="minor"/>
      </rPr>
      <t xml:space="preserve"> </t>
    </r>
    <r>
      <rPr>
        <sz val="11"/>
        <color theme="1"/>
        <rFont val="Calibri"/>
        <family val="2"/>
        <scheme val="minor"/>
      </rPr>
      <t xml:space="preserve">applicable 2020 NGBS practice or certification
</t>
    </r>
    <r>
      <rPr>
        <u/>
        <sz val="11"/>
        <color theme="1"/>
        <rFont val="Calibri"/>
        <family val="2"/>
        <scheme val="minor"/>
      </rPr>
      <t>NGBS Alignment with indicator:</t>
    </r>
    <r>
      <rPr>
        <b/>
        <sz val="11"/>
        <color theme="1"/>
        <rFont val="Calibri"/>
        <family val="2"/>
        <scheme val="minor"/>
      </rPr>
      <t xml:space="preserve"> </t>
    </r>
    <r>
      <rPr>
        <sz val="11"/>
        <color theme="1"/>
        <rFont val="Calibri"/>
        <family val="2"/>
        <scheme val="minor"/>
      </rPr>
      <t>this row shows the percentage of answers in the GRESB indicator that are fulfilled by an NGBS Green practice or NGBS Green+ Certification</t>
    </r>
  </si>
  <si>
    <t>Resources</t>
  </si>
  <si>
    <t>2022 GRESB Real Estate Reference Guide</t>
  </si>
  <si>
    <t>2023 GRESB Real Estate Reference Guide</t>
  </si>
  <si>
    <t>2023 GRESB Real Estate Standard List of Changes Summary Table</t>
  </si>
  <si>
    <t>NGBS Green Land Development Flyer</t>
  </si>
  <si>
    <t>NGBS Green Good for Investors Flyer</t>
  </si>
  <si>
    <t>NGBS Green+ Compliance Handbook</t>
  </si>
  <si>
    <t>NGBS Green Certification &amp; Commissioning</t>
  </si>
  <si>
    <t>Water Rating Index (WRI) Webpage</t>
  </si>
  <si>
    <t>All rights reserved. This document is protected by the U.S. copyright law. Home Innovation authorizes the use of this document only by those individuals/ organizations participating in Home Innovation's NGBS Green Program and solely for purpose of seeking NGBS Green certification from the Home Innovation Research Labs.</t>
  </si>
  <si>
    <t>© Home Innovation Research Labs, Inc., 2022. All rights reserved.</t>
  </si>
  <si>
    <t>GRESB Indicator</t>
  </si>
  <si>
    <t>2020 NGBS Practice or NGBS Green+ Certification</t>
  </si>
  <si>
    <t>NGBS Green Certified Products</t>
  </si>
  <si>
    <t>DRE1 ESG strategy during development</t>
  </si>
  <si>
    <t>NGBS</t>
  </si>
  <si>
    <t>◊ Biodiversity and habitat</t>
  </si>
  <si>
    <t>☑️</t>
  </si>
  <si>
    <t>503.1 Natural Resources, 503.6 Wildlife Habitat and 503.7 (2) Environmentally Sensitive Areas</t>
  </si>
  <si>
    <t>◊ Building safety</t>
  </si>
  <si>
    <t>◊Climate/climate change adaptation</t>
  </si>
  <si>
    <t>◊ Energy consumption</t>
  </si>
  <si>
    <t>706.1 Energy Consumption Control</t>
  </si>
  <si>
    <t>◊Green building certifications</t>
  </si>
  <si>
    <t>NGBS Green Building Certification (Bronze, Silver, Gold or Emerald)</t>
  </si>
  <si>
    <t>◊ Greenhouse gas emissions</t>
  </si>
  <si>
    <t>◊ Health and well-being</t>
  </si>
  <si>
    <t>NGBS Green+ WELLNESS Certification</t>
  </si>
  <si>
    <t>◊ Indoor environmental quality</t>
  </si>
  <si>
    <t>904 Indoor Air Quality</t>
  </si>
  <si>
    <t>◊ Life-cycle assessments/embodied carbon</t>
  </si>
  <si>
    <t>610 Life Cycle Assessment</t>
  </si>
  <si>
    <t>See 610 List</t>
  </si>
  <si>
    <t>◊ Location and transportation</t>
  </si>
  <si>
    <t>501.2 Multi-modal transportation</t>
  </si>
  <si>
    <t>◊ Material sourcing</t>
  </si>
  <si>
    <t>608.1 Resource-Efficient Materials and 609.1 Regional Materials</t>
  </si>
  <si>
    <t>See 609.1 List</t>
  </si>
  <si>
    <t>◊ Net-zero/carbon neutral design</t>
  </si>
  <si>
    <t>NGBS Green+ NET ZERO ENERGY Certification</t>
  </si>
  <si>
    <t>◊ Pollution prevention</t>
  </si>
  <si>
    <t>902 Pollutant Control</t>
  </si>
  <si>
    <t>◊ Renewable energy</t>
  </si>
  <si>
    <t>706.2 Renewable Energy Service Plan and 706.5 On-site renewable energy system</t>
  </si>
  <si>
    <t>See 902 List</t>
  </si>
  <si>
    <t>◊ Resilience to catastrophe/disaster</t>
  </si>
  <si>
    <t>613 Resilient Construction and NGBS Green+ RESILIENCE Certification</t>
  </si>
  <si>
    <t>◊ Site selection and land use</t>
  </si>
  <si>
    <t>501.1 Lot</t>
  </si>
  <si>
    <t>◊ Sustainable procurement</t>
  </si>
  <si>
    <t>612.2 Sustainable Products</t>
  </si>
  <si>
    <t>◊ Waste management</t>
  </si>
  <si>
    <t>605.2 Construction Waste Management Plan</t>
  </si>
  <si>
    <t>◊ Water consumption</t>
  </si>
  <si>
    <t>Water Rating Index (WRI) Score and NGBS Green+ ZERO WATER</t>
  </si>
  <si>
    <t>NGBS Alignment with indicator DRE1</t>
  </si>
  <si>
    <t>DRE2 Site selection requirements</t>
  </si>
  <si>
    <t>◊ Connect to multi-modal transit networks</t>
  </si>
  <si>
    <t>◊ Locate projects within existing developed areas</t>
  </si>
  <si>
    <t>◊ Protect, restore, and conserve aquatic ecosystems</t>
  </si>
  <si>
    <t>503.7 (2) Environmentally Sensitive Areas</t>
  </si>
  <si>
    <t>◊ Protect, restore, and conserve farmland</t>
  </si>
  <si>
    <t xml:space="preserve">◊ Protect, restore, and conserve floodplain functions </t>
  </si>
  <si>
    <t>503.4 Stormwater Management</t>
  </si>
  <si>
    <t xml:space="preserve">◊ Protect, restore, and conserve habitats for native, threatened and endangered species </t>
  </si>
  <si>
    <t>503.6 Wildlife Habitat</t>
  </si>
  <si>
    <t>◊ Protect, restore, and conserve historical and heritage sites</t>
  </si>
  <si>
    <t>◊ Redevelop brownfield sites</t>
  </si>
  <si>
    <t xml:space="preserve">501.1 (2)(c) Lot </t>
  </si>
  <si>
    <t xml:space="preserve">NGBS Alignment with indicator DRE2 </t>
  </si>
  <si>
    <t>DRE3 Site Design and Construction Requirements</t>
  </si>
  <si>
    <t xml:space="preserve">◊ Manage waste by diverting construction and demolition materials from disposal </t>
  </si>
  <si>
    <t>503.8 Demolition of Existing Building and 605 Recycled Construction Waste</t>
  </si>
  <si>
    <t xml:space="preserve">◊ Manage waste by diverting reusable vegetation, rocks, and soil from disposal </t>
  </si>
  <si>
    <t>605.3 (a) On-Site Recycling</t>
  </si>
  <si>
    <t>◊ Minimize light pollution to the surrounding community</t>
  </si>
  <si>
    <t>◊ Minimize noise pollution to the surrounding community</t>
  </si>
  <si>
    <t>◊ Perform environmental site assessment</t>
  </si>
  <si>
    <t>503.4 Stormwater Management and 503.1 Natural resources</t>
  </si>
  <si>
    <t>◊ Protect air quality during construction</t>
  </si>
  <si>
    <t xml:space="preserve">◊ Protect and restore habitat and soils disturbed during construction and/or during previous development </t>
  </si>
  <si>
    <t>504.3 Soil Disturbance and Erosion Implementation</t>
  </si>
  <si>
    <t xml:space="preserve">◊ Protect surface water and aquatic ecosystems by controlling and retaining construction pollutants </t>
  </si>
  <si>
    <t>DMA1 Materials selection requirements</t>
  </si>
  <si>
    <t xml:space="preserve">Requirement for disclosure about the environmental and/or health attributes of building materials </t>
  </si>
  <si>
    <t>◊ Environmental Product Declarations</t>
  </si>
  <si>
    <t>611.1 Product Declarations</t>
  </si>
  <si>
    <t>See 611.1 List</t>
  </si>
  <si>
    <t>◊ Health Product Declarations</t>
  </si>
  <si>
    <t>Material characteristics specification</t>
  </si>
  <si>
    <t>◊ Locally extracted or recovered materials</t>
  </si>
  <si>
    <t>609.1 Regional Materials</t>
  </si>
  <si>
    <t>◊ Low embodied carbon materials</t>
  </si>
  <si>
    <t>606.3 Manufacturing Energy and 610 Life Cycle Assessment</t>
  </si>
  <si>
    <t>See 606.3 List</t>
  </si>
  <si>
    <t>◊ Low-emitting VOC materials</t>
  </si>
  <si>
    <t>901.4 Wood Materials, 901.5 Cabinets, 901.7 Floor Materials, 901.8 Wall Coverings, 901.9 Interior Architectural Coatings, 901.10 Interior Adhesives and Sealants, 901.11 Insulation, 901.12 Furniture and Furnishings</t>
  </si>
  <si>
    <t>See 901.4 List</t>
  </si>
  <si>
    <t>See 901.5 List</t>
  </si>
  <si>
    <t>See 901.8 List</t>
  </si>
  <si>
    <t>See 901.11 List</t>
  </si>
  <si>
    <t>◊ Materials and packaging that can easily be recycled</t>
  </si>
  <si>
    <t>605.4 Recycled Construction Materials</t>
  </si>
  <si>
    <t xml:space="preserve">◊ Materials that disclose environmental impacts </t>
  </si>
  <si>
    <t xml:space="preserve">◊ Materials that disclose potential health hazards </t>
  </si>
  <si>
    <t>◊ Rapidly renewable materials and recycled content materials</t>
  </si>
  <si>
    <t>604 Recycled- Content Building Materials</t>
  </si>
  <si>
    <t>See 604 List</t>
  </si>
  <si>
    <t>◊ “Red list” of prohibited materials or ingredients that should not be used on the basis of their human and/or environmental impacts</t>
  </si>
  <si>
    <t xml:space="preserve">◊ Third-party certified wood-based materials and products </t>
  </si>
  <si>
    <t>606.2 Wood-Based Products</t>
  </si>
  <si>
    <t>See 606.2 List</t>
  </si>
  <si>
    <t>DMA2.1 Life cycle assessments</t>
  </si>
  <si>
    <t>Does the entity assess the life cycle emissions of its development projects?</t>
  </si>
  <si>
    <t>Section 610 Life Cycle Assessment</t>
  </si>
  <si>
    <t>DEN1 Energy efficiency requirements</t>
  </si>
  <si>
    <t>Requirements for planning and design include</t>
  </si>
  <si>
    <t>◊ Development and implementation of a commissioning plan</t>
  </si>
  <si>
    <t>◊ Integrative design process</t>
  </si>
  <si>
    <t>Chapter 7</t>
  </si>
  <si>
    <t>◊ To exceed relevant energy codes or standards</t>
  </si>
  <si>
    <t>◊ Requirements for minimum energy use intensity post-occupancy</t>
  </si>
  <si>
    <t>Common energy efficiency measures</t>
  </si>
  <si>
    <t>◊ Air conditioning</t>
  </si>
  <si>
    <t>701.4.1.1 HVAC Systems, 703.3 HVAC Equipment Efficiency and 705.5 HVAC Design and Installation</t>
  </si>
  <si>
    <t>◊ Commissioning</t>
  </si>
  <si>
    <t>◊ Energy modeling</t>
  </si>
  <si>
    <t>◊ High-efficiency equipment and appliances</t>
  </si>
  <si>
    <t>703.6.2 Appliances</t>
  </si>
  <si>
    <t>◊ Lighting</t>
  </si>
  <si>
    <t>705.2 Lighting</t>
  </si>
  <si>
    <t>◊ Occupant controls</t>
  </si>
  <si>
    <t>705.2.1 Lighting Controls and 706.1 Energy Consumption Controls</t>
  </si>
  <si>
    <t>◊ Passive Design</t>
  </si>
  <si>
    <t>703.7.3 Passive Cooling Design and 703.7.4 Passive Solar Heating Design</t>
  </si>
  <si>
    <t>◊ Space Heating</t>
  </si>
  <si>
    <t>703.3 HVAC Equipment Efficiency</t>
  </si>
  <si>
    <t>◊ Ventilation</t>
  </si>
  <si>
    <t>◊ Water Heating</t>
  </si>
  <si>
    <t>703.5.1 Water Heating System</t>
  </si>
  <si>
    <t xml:space="preserve">Operational energy efficiency monitoring </t>
  </si>
  <si>
    <t>◊ Building energy management systems</t>
  </si>
  <si>
    <t>◊ Energy use analytics</t>
  </si>
  <si>
    <t>706.14 Third Party Utility Benchmarking</t>
  </si>
  <si>
    <t>◊ Post-construction energy monitoring</t>
  </si>
  <si>
    <t>1004.1 (2) Verification System</t>
  </si>
  <si>
    <t>◊ Sub-meter</t>
  </si>
  <si>
    <t>705.7 Submetering System</t>
  </si>
  <si>
    <t>DEN2.1 On-site renewable energy</t>
  </si>
  <si>
    <t>◊ Average design target for the fraction of total energy demand met with on-site renewable energy</t>
  </si>
  <si>
    <t>706.5 On-Site Renewable Energy System</t>
  </si>
  <si>
    <t>DEN2.2 Net zero carbon design and standards</t>
  </si>
  <si>
    <t>Does the entity’s portfolio include any buildings designed to meet net zero carbon?</t>
  </si>
  <si>
    <t>The entity’s definition of “net zero carbon” includes:</t>
  </si>
  <si>
    <t>◊Net zero carbon - construction</t>
  </si>
  <si>
    <t>NGBS Green+ NET ZERO ENERGY</t>
  </si>
  <si>
    <t>◊Net zero carbon - operational energy</t>
  </si>
  <si>
    <t>◊Other: ____________</t>
  </si>
  <si>
    <t>The entity uses net zero carbon code/standard:</t>
  </si>
  <si>
    <t>◊National/local green building council standard</t>
  </si>
  <si>
    <t>◊National/local government standard</t>
  </si>
  <si>
    <t>◊International standard</t>
  </si>
  <si>
    <t xml:space="preserve">NGBS Alignment with indicator DEN2.2 </t>
  </si>
  <si>
    <t>DWT1 Water conservation strategy</t>
  </si>
  <si>
    <t xml:space="preserve">Requirements for planning and design </t>
  </si>
  <si>
    <t>Chapter 8, Water Rating Index (WRI) Score and NGBS Green+ ZERO WATER</t>
  </si>
  <si>
    <t>◊ Integrative design for water conservation</t>
  </si>
  <si>
    <t>◊ Requirements for indoor water efficiency</t>
  </si>
  <si>
    <t>◊ Requirements for outdoor water efficiency</t>
  </si>
  <si>
    <t>◊ Requirements for process water efficiency</t>
  </si>
  <si>
    <t>◊ Requirements for water supply</t>
  </si>
  <si>
    <t>◊ Requirements for minimum water use intensity post-occupancy</t>
  </si>
  <si>
    <t>Common water efficiency measures</t>
  </si>
  <si>
    <t>◊ Commissioning of water systems</t>
  </si>
  <si>
    <t>802.6.5 Commissioning and Water Use Reduction for Irrigation Systems</t>
  </si>
  <si>
    <t>◊ Drip/smart irrigation</t>
  </si>
  <si>
    <t>802.6.3 Drip Irrigation and 802.6.4 (1) Smart Irrigation Controller</t>
  </si>
  <si>
    <t>◊ Drought tolerant/low-water landscaping</t>
  </si>
  <si>
    <t>503.5 (1),(4),(5) Landscape Plan</t>
  </si>
  <si>
    <t>◊ High-efficiency/dry fixtures</t>
  </si>
  <si>
    <t>802.2  Water-Conserving Appliances</t>
  </si>
  <si>
    <t>◊ Leak detection system</t>
  </si>
  <si>
    <t>803.3 Automatic Leak Detection and Control Devices</t>
  </si>
  <si>
    <t>◊ Occupant sensors</t>
  </si>
  <si>
    <t>802.5.3 Self-Closing Valve, Motion Sensor, Metering or Pedal Activated Faucet</t>
  </si>
  <si>
    <t>◊ On-site wastewater treatment</t>
  </si>
  <si>
    <t>803.6 Advanced Wastewater Treatment System</t>
  </si>
  <si>
    <t>◊ Reuse of stormwater and greywater for non-potable applications</t>
  </si>
  <si>
    <t>803.1 Reclaimed, Grey or Recycled Water and 802.7 Rainwater Collection and Distribution</t>
  </si>
  <si>
    <t>Operational water efficiency monitoring</t>
  </si>
  <si>
    <t>◊ Post-construction water monitoring</t>
  </si>
  <si>
    <t>802.3 Water Usage Metering</t>
  </si>
  <si>
    <t>◊ Water use analytics</t>
  </si>
  <si>
    <t>DWS1 Waste management strategy</t>
  </si>
  <si>
    <t>Management and construction practices</t>
  </si>
  <si>
    <t>Construction waste signage</t>
  </si>
  <si>
    <t>Diversion rate requirements</t>
  </si>
  <si>
    <t>Education of employees/contractors on waste management</t>
  </si>
  <si>
    <t>1002.2 (5) Operations Manual</t>
  </si>
  <si>
    <t>Incentives for contractors for recovering, reusing and recycling building materials</t>
  </si>
  <si>
    <t>Targets for waste stream recovery, reuse and recycling</t>
  </si>
  <si>
    <t>Waste management plans</t>
  </si>
  <si>
    <t>Waste separation facilities</t>
  </si>
  <si>
    <t>607.1 Recycling and Composting</t>
  </si>
  <si>
    <t>On-site waste monitoring</t>
  </si>
  <si>
    <t>Hazardous waste monitoring/audit</t>
  </si>
  <si>
    <t>605.1 Hazardous Waste</t>
  </si>
  <si>
    <t>Non-hazardous waste monitoring/audit</t>
  </si>
  <si>
    <t>DSE1 Health and Well-being</t>
  </si>
  <si>
    <t>Requirements for planning and design</t>
  </si>
  <si>
    <t>◊ Health Impact Assessment</t>
  </si>
  <si>
    <t>◊ Integrated planning process</t>
  </si>
  <si>
    <t>◊ Other planning processes</t>
  </si>
  <si>
    <t>Common occupant health and well-being measures</t>
  </si>
  <si>
    <t>◊ Acoustic comfort</t>
  </si>
  <si>
    <t>905.4 Sound Barrier</t>
  </si>
  <si>
    <t>◊ Active design features</t>
  </si>
  <si>
    <t>501.2 Multi-Modal Transportation, 505.4 Mixed-Use Development, 505.10 Exercise and Recreational Space</t>
  </si>
  <si>
    <t>◊ Biophilic design</t>
  </si>
  <si>
    <t>606.1 Biobased Products; 505.2 Heat Island Mitigation; 505.5 Community Garden</t>
  </si>
  <si>
    <t>See 606.1 List</t>
  </si>
  <si>
    <t>See 505.2 List</t>
  </si>
  <si>
    <t>705.5.1 HVAC Design and Installation and 705.6.1 Installation and Performance Verification</t>
  </si>
  <si>
    <t>◊ Daylight</t>
  </si>
  <si>
    <t>703.2.5 Fenestration and 703.7.2 Window Shading and 705.2.2 TDDs and Skylights</t>
  </si>
  <si>
    <t>◊ Ergonomic workplace</t>
  </si>
  <si>
    <t>◊ Humidity</t>
  </si>
  <si>
    <t>905.1 Humidity Monitoring System and 903.3 Relative Humidity</t>
  </si>
  <si>
    <t>See 903.3 List</t>
  </si>
  <si>
    <t>◊ Illumination</t>
  </si>
  <si>
    <t>505.10 (c) Active Play/ Recreation areas are illuminated at night and 705.2.1.2 Exterior Lighting</t>
  </si>
  <si>
    <t>◊ Inclusive design</t>
  </si>
  <si>
    <t>612.3 Universal Design Elements and NGBS Green+ UNIVERSAL DESIGN</t>
  </si>
  <si>
    <t>◊ Indoor air quality</t>
  </si>
  <si>
    <t>905.3 Enhanced Air Ventilations</t>
  </si>
  <si>
    <t>◊ Natural ventilation</t>
  </si>
  <si>
    <t>902.1 Spot Ventilation and 902.2 Building Ventilation Systems</t>
  </si>
  <si>
    <t>612.3(9) Universal Design and 705.2.1 Lighting Controls</t>
  </si>
  <si>
    <t>◊ Physical activity</t>
  </si>
  <si>
    <t>505.10 Exercise and Recreational Space</t>
  </si>
  <si>
    <t>◊ Thermal comfort</t>
  </si>
  <si>
    <t>◊ Water quality</t>
  </si>
  <si>
    <t>802.9 Water Treatment Devices</t>
  </si>
  <si>
    <t>Provisions to verify health and well-being performance include</t>
  </si>
  <si>
    <t>◊ Occupant education</t>
  </si>
  <si>
    <r>
      <t xml:space="preserve">1001.2 Training of Initial Homeowners </t>
    </r>
    <r>
      <rPr>
        <u/>
        <sz val="11"/>
        <rFont val="Calibri"/>
        <family val="2"/>
        <scheme val="minor"/>
      </rPr>
      <t>OR</t>
    </r>
    <r>
      <rPr>
        <sz val="11"/>
        <rFont val="Calibri"/>
        <family val="2"/>
        <scheme val="minor"/>
      </rPr>
      <t xml:space="preserve"> 1002.6 Training of Multifamily Occupants</t>
    </r>
  </si>
  <si>
    <t xml:space="preserve">◊ Post-construction health and well-being monitoring (e.g. occupant comfort and satisfaction) </t>
  </si>
  <si>
    <t>DBC1.1 Green building standard requirements</t>
  </si>
  <si>
    <t>Does the entity’s development portfolio include projects that are aligned with green building rating standards?</t>
  </si>
  <si>
    <t>◊ 1-The entity requires projects to align with requirements of a third-party green building rating system but does not require certification</t>
  </si>
  <si>
    <t xml:space="preserve">  </t>
  </si>
  <si>
    <t xml:space="preserve">   </t>
  </si>
  <si>
    <t>◊ 2-The entity requires projects to achieve certification  with a green building rating system but does not require a specific level of certification</t>
  </si>
  <si>
    <t>◊ 3-The entity requires projects to achieve a specific level of certification</t>
  </si>
  <si>
    <t xml:space="preserve">NGBS Alignment with indicator DBC1.1 </t>
  </si>
  <si>
    <t>2020 NGBS Existing Building Practice and NGBS Green+ Certification</t>
  </si>
  <si>
    <t>11.503.1 Natural Resources, 11.503.6 Wildlife Habitat and 11.503.7 (2) Environmentally Sensitive Areas</t>
  </si>
  <si>
    <t>11.706.1 Energy Consumption Control</t>
  </si>
  <si>
    <t>11.904 Indoor Air Quality</t>
  </si>
  <si>
    <t>11.610 Life Cycle Assessment</t>
  </si>
  <si>
    <t>11.501.2 Multi-Modal Transportation</t>
  </si>
  <si>
    <t>11.608.1 Resource-Efficient Materials and 11.609.1 Regional Materials</t>
  </si>
  <si>
    <t>11.902 Pollutant Control</t>
  </si>
  <si>
    <t>11.706.2 Renewable Energy Service Plan</t>
  </si>
  <si>
    <t>NGBS Green+ RESILIENCE Certification</t>
  </si>
  <si>
    <t>11.612.2 Sustainable Products</t>
  </si>
  <si>
    <t>11.605.2 Construction Waste Management Plan</t>
  </si>
  <si>
    <t>11.503.7 (2) Environmentally Sensitive Areas</t>
  </si>
  <si>
    <t>11.503.4 Stormwater Management</t>
  </si>
  <si>
    <t>11.503.6 Wildlife Habitat</t>
  </si>
  <si>
    <t>11.605 Recycled Construction Waste</t>
  </si>
  <si>
    <t>11.605.3 (a) On-Site Recycling</t>
  </si>
  <si>
    <t>11.503.4 Stormwater Management and 503.1 Natural Resources</t>
  </si>
  <si>
    <t>11.504.3 Soil Disturbance and Erosion Implementation</t>
  </si>
  <si>
    <t>11.611.1 Product Declarations</t>
  </si>
  <si>
    <t>11.609.1 Regional Materials</t>
  </si>
  <si>
    <t>11.606.3 Manufacturing Energy and 11.610 Life Cycle Assessment</t>
  </si>
  <si>
    <t>11.901.4 Wood Materials, 11.901.5 Cabinets, 11.901.7 Floor Materials, 11.901.8 Wall Coverings, 11.901.9 Interior Architectural coatings, 11.901.10 Interior Adhesives and Sealants, 11.901.11 Insulation, 11.901.12 Furniture and Furnishings</t>
  </si>
  <si>
    <t>11.605.4 Recycled Construction Materials</t>
  </si>
  <si>
    <t>11.604.1 Recycled-Content Building Materials</t>
  </si>
  <si>
    <t>11.606.2 Wood-Based Products</t>
  </si>
  <si>
    <t>11.701 Minimum Energy Efficiency Requirements</t>
  </si>
  <si>
    <t>11.701.4.1.1 HVAC Systems, 11.703.3 HVAC Equipment Efficiency and 11.705.5 HVAC Design and Installation</t>
  </si>
  <si>
    <t>11.705.5.1 HVAC Design and Installation and 11.705.6.1 Installation and Performance Verification</t>
  </si>
  <si>
    <t>11.703.6.2 Appliances</t>
  </si>
  <si>
    <t>11.705.2 Lighting</t>
  </si>
  <si>
    <t>11.612.3(9) Universal Design, 11.705.2.1 Lighting Controls and 11.706.1 Energy Consumption Controls</t>
  </si>
  <si>
    <t>11.703.7.3 Passive Cooling Design and 11.703.7.4 Passive Solar Heating Design</t>
  </si>
  <si>
    <t>11.703.3 HVAC Equipment Efficiency</t>
  </si>
  <si>
    <t>11.703.5.1 Water Heating System</t>
  </si>
  <si>
    <t>11.706.14 Third Party Utility Benchmarking</t>
  </si>
  <si>
    <t>11.705.7 Submetering System</t>
  </si>
  <si>
    <t>11.706.5 On-Site Renewable Energy System</t>
  </si>
  <si>
    <t>11.801, 11.802 Water Efficiency</t>
  </si>
  <si>
    <t>11.802.6.5 Commissioning and Water Use for Irrigation Systems</t>
  </si>
  <si>
    <t>11.802.6.3 Drip Irrigation and 11.802.6.4 (1) Smart Irrigation Controller</t>
  </si>
  <si>
    <t>11.503.5 (1), (4), (5) Landscape Plan</t>
  </si>
  <si>
    <t>11.802.2  Water-Conserving Appliances</t>
  </si>
  <si>
    <t>11.803.3 Automatic Leak Detection and Control Devices</t>
  </si>
  <si>
    <t>11.802.5.3 Self-Closing Valve, Motion Sensor, Metering or Pedal Activated Faucet</t>
  </si>
  <si>
    <t>11.803.6 Advanced Wastewater Treatment System</t>
  </si>
  <si>
    <t>11.803.1 Reclaimed, Grey or Recycled Water and 11.802.7 Rainwater Collection and Distribution</t>
  </si>
  <si>
    <t>11.802.3 Water Usage Metering</t>
  </si>
  <si>
    <t>11.1002.2 (5) Operations Manual</t>
  </si>
  <si>
    <t>11.607.1 Recycling and Composting</t>
  </si>
  <si>
    <t>11.605.1 Hazardous Waste</t>
  </si>
  <si>
    <t>11.905.4 Sound Barrier</t>
  </si>
  <si>
    <t>11.501.2 Multi-Modal Transportation, 11.505.4 Mixed-Use Development, 11.505.10 Exercise and Recreational Space</t>
  </si>
  <si>
    <t>11.606.1 Biobased Products; 11.505.2 Heat Island Mitigation; 11.505.5 Community Garden</t>
  </si>
  <si>
    <t>11.703.2.5 Fenestration and 11.703.7.2 Window Shading and 11.705.2.2 TDDs and Skylights</t>
  </si>
  <si>
    <t>11.905.1 Humidity Monitoring System and 11.903.3 Relative Humidity</t>
  </si>
  <si>
    <t>11.505.10 (c) Active Play/ Recreation areas are illuminated at night and 11.705.2.1.2 Exterior lighting</t>
  </si>
  <si>
    <t>11.612.3 Universal Design Elements and NGBS Green+ UNIVERSAL DESIGN</t>
  </si>
  <si>
    <t>11.905.3 Enhanced Air Ventilations</t>
  </si>
  <si>
    <t>11.902.1 Spot Ventilation and 11.902.2 Building Ventilation Systems</t>
  </si>
  <si>
    <t>11.612.3(9) Universal Design and 11.705.2.1 Lighting controls</t>
  </si>
  <si>
    <t>11.501.2 (3, 4, 5, 6) Multi-Modal Transportation and 11.505.10 Recreational space</t>
  </si>
  <si>
    <t>11.802.9 Water Treatment Devices</t>
  </si>
  <si>
    <r>
      <t xml:space="preserve">11.1001.2 Training of Initial Homeowners </t>
    </r>
    <r>
      <rPr>
        <u/>
        <sz val="11"/>
        <rFont val="Calibri"/>
        <family val="2"/>
        <scheme val="minor"/>
      </rPr>
      <t>OR</t>
    </r>
    <r>
      <rPr>
        <sz val="11"/>
        <rFont val="Calibri"/>
        <family val="2"/>
        <scheme val="minor"/>
      </rPr>
      <t xml:space="preserve"> 11.1002.6 Training of Multifamily Occupants</t>
    </r>
  </si>
  <si>
    <t>2020 NGBS Certified Path Practice</t>
  </si>
  <si>
    <t>1201.4 Regionally Appropriate Vegetation</t>
  </si>
  <si>
    <t>1203 Energy Efficiency</t>
  </si>
  <si>
    <t>NGBS Green Building Certification- Certified</t>
  </si>
  <si>
    <t>1205 Indoor Environmental Quality</t>
  </si>
  <si>
    <t>1201 Lot Development</t>
  </si>
  <si>
    <t xml:space="preserve">1204 Water Efficiency </t>
  </si>
  <si>
    <t xml:space="preserve"> </t>
  </si>
  <si>
    <t>1205.6 Interior Architectural Coatings</t>
  </si>
  <si>
    <t>1203.10 Energy Performance Pathway, 1203.11 Energy Prescriptive Pathway, 1203.15.1 ERI Target Compliance</t>
  </si>
  <si>
    <t>1203.10 Energy Performance Pathway and 1203.15.1 ERI Target Compliance</t>
  </si>
  <si>
    <t>1203.12 Space Heating and Cooling and Water Heating System Efficiencies</t>
  </si>
  <si>
    <t>1203.10 Energy Performance Pathway</t>
  </si>
  <si>
    <t>1203.8 Appliances and 1203.9 Clothes washers</t>
  </si>
  <si>
    <t xml:space="preserve">1203.7 and 1203.14 High-efficacy lighting </t>
  </si>
  <si>
    <t>1203.4 Radiant and Hydronic Space Heating or 1203.12 Space Heating and Cooling and Water Heating System Efficiencies</t>
  </si>
  <si>
    <t>1205.8 Whole Dwelling Ventilation</t>
  </si>
  <si>
    <t>1204.4 Alternative Compliance Path (WRI)</t>
  </si>
  <si>
    <t>1204.1 Lavatory Faucets and 1204.3 Water Closets and 1204.4 Alternative Compliance Path (WRI)</t>
  </si>
  <si>
    <t>1204.3 Irrigation Systems and 1204.4 Alternative Compliance Path (WRI)</t>
  </si>
  <si>
    <t>1204.3 (1) Irrigation Systems  and 1204.4 Alternative Compliance Path (WRI)</t>
  </si>
  <si>
    <t>1204.1 Lavatory Faucets, 1204.3 Water Closets and 1204.4 Alternative Compliance Path (WRI)</t>
  </si>
  <si>
    <t>1205.7 Local Ventilation and 1205.8 Whole Dwelling Ventilation</t>
  </si>
  <si>
    <t>1206.1 Homeowner’s Manual and 1206.2 Training of Initial Homeowners</t>
  </si>
  <si>
    <t>NGBS Green Certification - Certified</t>
  </si>
  <si>
    <t>NGBS Land Development Practice</t>
  </si>
  <si>
    <t>405.6 Multi-Modal Transportation</t>
  </si>
  <si>
    <t>401.1 Infill Site</t>
  </si>
  <si>
    <t>405.5 Wetlands</t>
  </si>
  <si>
    <t>403.12 Environmentally Sensitive Areas</t>
  </si>
  <si>
    <t>403.5 Stormwater Management</t>
  </si>
  <si>
    <t>404.4 Wildlife Habitat</t>
  </si>
  <si>
    <t>405.4 Planning</t>
  </si>
  <si>
    <t>401.3 Brownfield Site</t>
  </si>
  <si>
    <t>403.11 Demolition of Existing Building</t>
  </si>
  <si>
    <t>403.10 Existing and Recycled Materials</t>
  </si>
  <si>
    <t>403.12 Environmental Site Assessment</t>
  </si>
  <si>
    <t xml:space="preserve">403.4 Soil Disturbance and Erosion </t>
  </si>
  <si>
    <t>NGBS Land Development (One through Four Stars)</t>
  </si>
  <si>
    <t>GRESB Point Calculator</t>
  </si>
  <si>
    <t>NGBS New Construction</t>
  </si>
  <si>
    <t>Indicator Point Total</t>
  </si>
  <si>
    <t xml:space="preserve">Scoring Potential with NGBS </t>
  </si>
  <si>
    <t>Notes</t>
  </si>
  <si>
    <r>
      <rPr>
        <b/>
        <sz val="11"/>
        <color theme="1"/>
        <rFont val="Calibri"/>
        <family val="2"/>
        <scheme val="minor"/>
      </rPr>
      <t>DRE1</t>
    </r>
    <r>
      <rPr>
        <sz val="11"/>
        <color theme="1"/>
        <rFont val="Calibri"/>
        <family val="2"/>
        <scheme val="minor"/>
      </rPr>
      <t xml:space="preserve"> ESG strategy during development</t>
    </r>
  </si>
  <si>
    <t>The second part of DRE1 asks if the ESG strategy is publicly available or not</t>
  </si>
  <si>
    <r>
      <rPr>
        <b/>
        <sz val="11"/>
        <color theme="1"/>
        <rFont val="Calibri"/>
        <family val="2"/>
        <scheme val="minor"/>
      </rPr>
      <t>DRE2</t>
    </r>
    <r>
      <rPr>
        <sz val="11"/>
        <color theme="1"/>
        <rFont val="Calibri"/>
        <family val="2"/>
        <scheme val="minor"/>
      </rPr>
      <t xml:space="preserve"> Site selection requirements</t>
    </r>
  </si>
  <si>
    <t>Meets total scoring potential</t>
  </si>
  <si>
    <r>
      <rPr>
        <b/>
        <sz val="11"/>
        <color theme="1"/>
        <rFont val="Calibri"/>
        <family val="2"/>
        <scheme val="minor"/>
      </rPr>
      <t>DRE3</t>
    </r>
    <r>
      <rPr>
        <sz val="11"/>
        <color theme="1"/>
        <rFont val="Calibri"/>
        <family val="2"/>
        <scheme val="minor"/>
      </rPr>
      <t xml:space="preserve"> Site Design and Construction Requirements</t>
    </r>
  </si>
  <si>
    <r>
      <rPr>
        <b/>
        <sz val="11"/>
        <color theme="1"/>
        <rFont val="Calibri"/>
        <family val="2"/>
        <scheme val="minor"/>
      </rPr>
      <t>DMA1</t>
    </r>
    <r>
      <rPr>
        <sz val="11"/>
        <color theme="1"/>
        <rFont val="Calibri"/>
        <family val="2"/>
        <scheme val="minor"/>
      </rPr>
      <t xml:space="preserve"> Materials selection requirements</t>
    </r>
  </si>
  <si>
    <t>Health product declarations is not addressed by NGBS</t>
  </si>
  <si>
    <r>
      <rPr>
        <b/>
        <sz val="11"/>
        <color theme="1"/>
        <rFont val="Calibri"/>
        <family val="2"/>
        <scheme val="minor"/>
      </rPr>
      <t>DMA2.1</t>
    </r>
    <r>
      <rPr>
        <sz val="11"/>
        <color theme="1"/>
        <rFont val="Calibri"/>
        <family val="2"/>
        <scheme val="minor"/>
      </rPr>
      <t xml:space="preserve"> Life cycle assessments</t>
    </r>
  </si>
  <si>
    <t>Not scored</t>
  </si>
  <si>
    <t>N/A</t>
  </si>
  <si>
    <r>
      <rPr>
        <b/>
        <sz val="11"/>
        <color theme="1"/>
        <rFont val="Calibri"/>
        <family val="2"/>
        <scheme val="minor"/>
      </rPr>
      <t>DEN1</t>
    </r>
    <r>
      <rPr>
        <sz val="11"/>
        <color theme="1"/>
        <rFont val="Calibri"/>
        <family val="2"/>
        <scheme val="minor"/>
      </rPr>
      <t xml:space="preserve"> Energy efficiency requirements</t>
    </r>
  </si>
  <si>
    <r>
      <rPr>
        <b/>
        <sz val="11"/>
        <color theme="1"/>
        <rFont val="Calibri"/>
        <family val="2"/>
        <scheme val="minor"/>
      </rPr>
      <t>DEN2.1</t>
    </r>
    <r>
      <rPr>
        <sz val="11"/>
        <color theme="1"/>
        <rFont val="Calibri"/>
        <family val="2"/>
        <scheme val="minor"/>
      </rPr>
      <t xml:space="preserve"> On-site renewable energy</t>
    </r>
  </si>
  <si>
    <t>Entity must include % of projects designed to generate on-site solar</t>
  </si>
  <si>
    <r>
      <rPr>
        <b/>
        <sz val="11"/>
        <color theme="1"/>
        <rFont val="Calibri"/>
        <family val="2"/>
        <scheme val="minor"/>
      </rPr>
      <t>DEN2.2</t>
    </r>
    <r>
      <rPr>
        <sz val="11"/>
        <color theme="1"/>
        <rFont val="Calibri"/>
        <family val="2"/>
        <scheme val="minor"/>
      </rPr>
      <t xml:space="preserve"> Net zero carbon design and standards</t>
    </r>
  </si>
  <si>
    <r>
      <rPr>
        <b/>
        <sz val="11"/>
        <color theme="1"/>
        <rFont val="Calibri"/>
        <family val="2"/>
        <scheme val="minor"/>
      </rPr>
      <t>DWT1</t>
    </r>
    <r>
      <rPr>
        <sz val="11"/>
        <color theme="1"/>
        <rFont val="Calibri"/>
        <family val="2"/>
        <scheme val="minor"/>
      </rPr>
      <t xml:space="preserve"> Water conservation strategy</t>
    </r>
  </si>
  <si>
    <t>Only half of operational water efficiency monitoring points met by NGBS</t>
  </si>
  <si>
    <r>
      <rPr>
        <b/>
        <sz val="11"/>
        <color theme="1"/>
        <rFont val="Calibri"/>
        <family val="2"/>
        <scheme val="minor"/>
      </rPr>
      <t>DWS1</t>
    </r>
    <r>
      <rPr>
        <sz val="11"/>
        <color theme="1"/>
        <rFont val="Calibri"/>
        <family val="2"/>
        <scheme val="minor"/>
      </rPr>
      <t xml:space="preserve"> Waste management strategy</t>
    </r>
  </si>
  <si>
    <r>
      <rPr>
        <b/>
        <sz val="11"/>
        <color theme="1"/>
        <rFont val="Calibri"/>
        <family val="2"/>
        <scheme val="minor"/>
      </rPr>
      <t>DSE1</t>
    </r>
    <r>
      <rPr>
        <sz val="11"/>
        <color theme="1"/>
        <rFont val="Calibri"/>
        <family val="2"/>
        <scheme val="minor"/>
      </rPr>
      <t xml:space="preserve"> Health and Wellbeing</t>
    </r>
  </si>
  <si>
    <t>The first section of DSE1 "requirements for planning and design" is not addressed</t>
  </si>
  <si>
    <r>
      <rPr>
        <b/>
        <sz val="11"/>
        <color theme="1"/>
        <rFont val="Calibri"/>
        <family val="2"/>
        <scheme val="minor"/>
      </rPr>
      <t>DBC1.1</t>
    </r>
    <r>
      <rPr>
        <sz val="11"/>
        <color theme="1"/>
        <rFont val="Calibri"/>
        <family val="2"/>
        <scheme val="minor"/>
      </rPr>
      <t xml:space="preserve"> Green Building Standard Requirements</t>
    </r>
  </si>
  <si>
    <t>Full points will only be achieved if the full portfolio receives certification</t>
  </si>
  <si>
    <t>Point total for all GRESB Indicator</t>
  </si>
  <si>
    <t>If all applicable NGBS practices are used</t>
  </si>
  <si>
    <t>NGBS Land Development</t>
  </si>
  <si>
    <t>NGBS Existing Buildings</t>
  </si>
  <si>
    <t>NGBS Single-Family Certified</t>
  </si>
  <si>
    <t>The certified path only addresses low emitting VOC materials</t>
  </si>
  <si>
    <t>The certified path does not address operation energy efficiency monitoring</t>
  </si>
  <si>
    <t>The certified path does not address operation water efficiency monitoring</t>
  </si>
  <si>
    <t>Points will only be achieved if the full portfolio receives certification</t>
  </si>
  <si>
    <t>505.2 Heat Island Mitigation</t>
  </si>
  <si>
    <t>CertainTeed Flintlastic® CoolStar® - GMS, GTA, GTA-FR, GTS-FR, FR-P, Premium FR-P, SA Cap, SA Cap FR</t>
  </si>
  <si>
    <t>CertainTeed Landmark Solaris Shingles--Crystal Gray</t>
  </si>
  <si>
    <t>604.1 Recycled-Content Building Materials</t>
  </si>
  <si>
    <t>CertainTeed CedarBoards Insulated Siding</t>
  </si>
  <si>
    <t>CertainTeed InsulPure™ Batt &amp; Roll Fiberglass Insulation</t>
  </si>
  <si>
    <t>CertainTeed M2Tech and Easi-Lite Gypsum Board Products</t>
  </si>
  <si>
    <t>CertainTeed Metal Building Insulation</t>
  </si>
  <si>
    <t>CertainTeed Northern White Fibre Glass Blowing Insulation</t>
  </si>
  <si>
    <t>CertainTeed Premium Blowing Wool Insulation - InsulSafe® SP, OPTIMA®, TrueComfort®, InsulSafe® XC</t>
  </si>
  <si>
    <t>CertainTeed Rigid Liner Board with ToughGard Facing</t>
  </si>
  <si>
    <t>CertainTeed SoftTouch Duct Wrap (Unfaced, FSK, PSK)</t>
  </si>
  <si>
    <t>CertainTeed Sustainable Insulation™ Batt &amp; Roll Insulation</t>
  </si>
  <si>
    <t>CertainTeed TrueComfort® Canada</t>
  </si>
  <si>
    <t>CertainTeed Universal Blanket, Commercial Board (FSK, ASJ, WMP Faced, Unfaced), OEM Board, High Temperature Blanket, AcoustaBlanket Black</t>
  </si>
  <si>
    <t>CertainTeed WinterGuard® Granular Waterproofing Shingle Underlayment</t>
  </si>
  <si>
    <t>Revolution Construction Poly Sheeting</t>
  </si>
  <si>
    <t>Rollex Aluminum Drip Edge</t>
  </si>
  <si>
    <t>Rollex Aluminum Gutter &amp; Downspout Systems (Sectional &amp; Seamless)</t>
  </si>
  <si>
    <t>Rollex Aluminum Siding, Soffit,  Fascia, Accessories and Trim Coil</t>
  </si>
  <si>
    <t>Rollex Steel Siding</t>
  </si>
  <si>
    <t>SmartBase Hybrid - Recycled Paving Sub-base and Engineered Materials</t>
  </si>
  <si>
    <t>Style Crest HOMEX™ Siding and Soffit</t>
  </si>
  <si>
    <t>Style Crest RMC Siding™ and Soffit</t>
  </si>
  <si>
    <t>Style Crest Specialty Siding and Soffit</t>
  </si>
  <si>
    <t>606.1 Biobased Products</t>
  </si>
  <si>
    <t xml:space="preserve">606.1 (1) </t>
  </si>
  <si>
    <t>Boise Cascade Versa-Rim® Rimboard</t>
  </si>
  <si>
    <t>Patriot Timber Family of Panel Products</t>
  </si>
  <si>
    <t>Patriot Timber Products - IronPly® Premium Underlayment</t>
  </si>
  <si>
    <t>Patriot Timber Products - PatriotBead® Plywood Beadboard</t>
  </si>
  <si>
    <t>Patriot Timber Products - RevBead® Reversible Plywood Beadboard</t>
  </si>
  <si>
    <t>Patriot Timber Products - RevolutionPly®</t>
  </si>
  <si>
    <t>Patriot Timber Products - RightPly™ Plywood</t>
  </si>
  <si>
    <t>Patriot Timber Products - SurePly® Premium Underlayment</t>
  </si>
  <si>
    <t xml:space="preserve">606.1 (1-3) </t>
  </si>
  <si>
    <t>BamCore Prime Wall System</t>
  </si>
  <si>
    <t>Nordic I-Joists</t>
  </si>
  <si>
    <t>Nordic Lam Products</t>
  </si>
  <si>
    <t>Weyerhaeuser Flooring and Sheathing--Edge(TM), Edge Gold(TM), Radiant Barrier</t>
  </si>
  <si>
    <t>Weyerhaeuser Joists--Trus Joist® TimberStrand® LSL, Trus Joist® Parallam® PSL, Microllam® LVL</t>
  </si>
  <si>
    <t>Weyerhaeuser Lumber-Framer Series®, Green Stud, Premium™ Joist</t>
  </si>
  <si>
    <t>Weyerhaeuser Trus Joist® StrandGuard® TimberStrand LSL</t>
  </si>
  <si>
    <t>Weyerhaeuser Trus Joist® TJI® Joist</t>
  </si>
  <si>
    <t xml:space="preserve">606.1 (2) </t>
  </si>
  <si>
    <t>Boise Cascade AJS® I-Joists</t>
  </si>
  <si>
    <t>Boise Cascade BCI® Joists</t>
  </si>
  <si>
    <t>Boise Cascade Versa-Lam®/Versa-Stud® Laminated Veneer Lumber</t>
  </si>
  <si>
    <t>606.2 (1) Wood-Based Products</t>
  </si>
  <si>
    <t xml:space="preserve">606.2 (1) </t>
  </si>
  <si>
    <t>Nordic X-Lam Products</t>
  </si>
  <si>
    <t xml:space="preserve">606.2 (2) </t>
  </si>
  <si>
    <t xml:space="preserve"> 606.3 Manufacturing energy</t>
  </si>
  <si>
    <t>CertainTeed Membrain Continuous Air Barrier and Smart Vapor Retarder</t>
  </si>
  <si>
    <t>610.1.2.1 Product LCA</t>
  </si>
  <si>
    <t>CertainTeed and Vytec Vinyl Siding and Soffit</t>
  </si>
  <si>
    <t>CertainTeed Cedar Impressions</t>
  </si>
  <si>
    <t>CertainTeed Restoration Millwork</t>
  </si>
  <si>
    <t>Koppers MicroPro® Wood Preservation Technology</t>
  </si>
  <si>
    <t>Corzan® Piping Systems</t>
  </si>
  <si>
    <t>FlowGuard® Gold Pipe &amp; Fittings</t>
  </si>
  <si>
    <t>611.1.2 Product Specific Declaration</t>
  </si>
  <si>
    <t>901.4 (1) Wood Materials</t>
  </si>
  <si>
    <t>Koppers Hi-bor/Advance Guard Wood Preservative Technology</t>
  </si>
  <si>
    <t>901.5 (2) Cabinets</t>
  </si>
  <si>
    <t>Timberlake Kitchen &amp; Bathroom Cabinetry</t>
  </si>
  <si>
    <t>901.8 Wall Covering</t>
  </si>
  <si>
    <t>Corian® Quartz</t>
  </si>
  <si>
    <t>Corian® Solid Surface</t>
  </si>
  <si>
    <t>901.11 Insulation</t>
  </si>
  <si>
    <t>CertainTeed CertaSeal</t>
  </si>
  <si>
    <t>CertainTeed ToughGard® Rotary Duct Liner</t>
  </si>
  <si>
    <t>902.2 Building Ventilation Systems</t>
  </si>
  <si>
    <t>Panasonic Energy Recovery Ventilator; Intelli-balance 100, FV-10VEC1, FV10VE1</t>
  </si>
  <si>
    <t>Panasonic Energy-Recovery Ventilator; WhisperComfort FV-04VE1</t>
  </si>
  <si>
    <t>Panasonic Exhaust Ventilation Fan. Whisper ValueDC FV-0510VSC1, FV0510VSCL1</t>
  </si>
  <si>
    <t>Panasonic Exhaust Ventilation Fan. Whisper ValueDC FV-0810VSS1, FV0510VS1, FV-0510VSL1, FV-0810VSSL1</t>
  </si>
  <si>
    <t>Panasonic Exhaust Ventilation Fan; Whisper Ceiling DC, FV-0511VQ1, FV-115VQ1, FV-0511VQL1, FV1115VQL1, FV-20VQ3, FV-30VQ3</t>
  </si>
  <si>
    <t>Panasonic Exhaust Ventilation Fan; Whisper FITEZDC FV-0511VFC1</t>
  </si>
  <si>
    <t>903.3 (1) Relative Humidity</t>
  </si>
  <si>
    <t>IW25-4 IN Wall/ On Wall Dehumidifier with Bi-Polar Ion Generator</t>
  </si>
  <si>
    <t>IW25-4 IN Wall Dehumidifier with Bi-Polar Ion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</si>
</sst>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font>
      <sz val="11"/>
      <color theme="1"/>
      <name val="Calibri"/>
      <family val="2"/>
      <scheme val="minor"/>
    </font>
    <font>
      <b/>
      <sz val="11"/>
      <color theme="1"/>
      <name val="Calibri"/>
      <family val="2"/>
      <scheme val="minor"/>
    </font>
    <font>
      <b/>
      <sz val="16"/>
      <color theme="0"/>
      <name val="Calibri"/>
      <family val="2"/>
      <scheme val="minor"/>
    </font>
    <font>
      <sz val="11"/>
      <color theme="1" tint="0.34998626667073579"/>
      <name val="Calibri"/>
      <family val="2"/>
      <scheme val="minor"/>
    </font>
    <font>
      <sz val="11"/>
      <name val="Calibri"/>
      <family val="2"/>
      <scheme val="minor"/>
    </font>
    <font>
      <i/>
      <sz val="11"/>
      <name val="Calibri"/>
      <family val="2"/>
      <scheme val="minor"/>
    </font>
    <font>
      <sz val="11"/>
      <color theme="1"/>
      <name val="Calibri"/>
      <family val="2"/>
      <scheme val="minor"/>
    </font>
    <font>
      <sz val="18"/>
      <color theme="3"/>
      <name val="Calibri Light"/>
      <family val="2"/>
      <scheme val="major"/>
    </font>
    <font>
      <b/>
      <sz val="20"/>
      <color theme="1"/>
      <name val="Calibri"/>
      <family val="2"/>
      <scheme val="minor"/>
    </font>
    <font>
      <i/>
      <sz val="11"/>
      <color theme="1"/>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i/>
      <sz val="11"/>
      <color theme="0"/>
      <name val="Calibri"/>
      <family val="2"/>
      <scheme val="minor"/>
    </font>
    <font>
      <u/>
      <sz val="10"/>
      <color theme="10"/>
      <name val="Calibri"/>
      <family val="2"/>
      <scheme val="minor"/>
    </font>
    <font>
      <sz val="11"/>
      <color theme="0" tint="-0.499984740745262"/>
      <name val="Calibri"/>
      <family val="2"/>
      <scheme val="minor"/>
    </font>
    <font>
      <b/>
      <sz val="14"/>
      <color theme="0"/>
      <name val="Calibri"/>
      <family val="2"/>
      <scheme val="minor"/>
    </font>
    <font>
      <b/>
      <sz val="22"/>
      <color theme="1"/>
      <name val="Calibri"/>
      <family val="2"/>
      <scheme val="minor"/>
    </font>
    <font>
      <sz val="22"/>
      <color theme="1"/>
      <name val="Calibri"/>
      <family val="2"/>
      <scheme val="minor"/>
    </font>
    <font>
      <u/>
      <sz val="22"/>
      <color theme="1"/>
      <name val="Calibri"/>
      <family val="2"/>
      <scheme val="minor"/>
    </font>
    <font>
      <sz val="18"/>
      <color theme="9" tint="-0.249977111117893"/>
      <name val="Calibri"/>
      <family val="2"/>
      <scheme val="minor"/>
    </font>
    <font>
      <i/>
      <sz val="11"/>
      <color theme="1" tint="0.34998626667073579"/>
      <name val="Calibri"/>
      <family val="2"/>
      <scheme val="minor"/>
    </font>
    <font>
      <b/>
      <sz val="18"/>
      <color rgb="FF002060"/>
      <name val="Calibri"/>
      <family val="2"/>
      <scheme val="minor"/>
    </font>
    <font>
      <u/>
      <sz val="11"/>
      <name val="Calibri"/>
      <family val="2"/>
      <scheme val="minor"/>
    </font>
    <font>
      <sz val="8"/>
      <name val="Calibri"/>
      <family val="2"/>
      <scheme val="minor"/>
    </font>
    <font>
      <sz val="10"/>
      <color indexed="8"/>
      <name val="Arial"/>
      <family val="2"/>
    </font>
    <font>
      <b/>
      <sz val="12"/>
      <color theme="1"/>
      <name val="Calibri"/>
      <family val="2"/>
      <scheme val="minor"/>
    </font>
    <font>
      <b/>
      <sz val="12"/>
      <color indexed="8"/>
      <name val="Calibri"/>
      <family val="2"/>
    </font>
    <font>
      <b/>
      <sz val="12"/>
      <name val="Calibri"/>
      <family val="2"/>
      <scheme val="minor"/>
    </font>
    <font>
      <sz val="10"/>
      <color theme="1"/>
      <name val="Calibri"/>
      <family val="2"/>
      <scheme val="minor"/>
    </font>
    <font>
      <b/>
      <sz val="16"/>
      <color theme="9" tint="-0.499984740745262"/>
      <name val="Calibri"/>
      <family val="2"/>
      <scheme val="minor"/>
    </font>
    <font>
      <b/>
      <sz val="16"/>
      <color theme="0"/>
      <name val="Calibri"/>
      <family val="2"/>
    </font>
    <font>
      <u/>
      <sz val="11"/>
      <color rgb="FF0070C0"/>
      <name val="Calibri"/>
      <family val="2"/>
      <scheme val="minor"/>
    </font>
    <font>
      <b/>
      <sz val="11"/>
      <color rgb="FF333333"/>
      <name val="Calibri"/>
      <family val="2"/>
      <scheme val="minor"/>
    </font>
    <font>
      <i/>
      <sz val="11"/>
      <color rgb="FF333333"/>
      <name val="Calibri"/>
      <family val="2"/>
      <scheme val="minor"/>
    </font>
    <font>
      <sz val="11"/>
      <color rgb="FF333333"/>
      <name val="Calibri"/>
      <family val="2"/>
      <scheme val="minor"/>
    </font>
    <font>
      <u/>
      <sz val="10"/>
      <color rgb="FF0070C0"/>
      <name val="Calibri"/>
      <family val="2"/>
      <scheme val="minor"/>
    </font>
    <font>
      <b/>
      <sz val="11"/>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9"/>
        <bgColor indexed="64"/>
      </patternFill>
    </fill>
    <fill>
      <patternFill patternType="solid">
        <fgColor theme="8"/>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9" tint="0.59999389629810485"/>
        <bgColor indexed="65"/>
      </patternFill>
    </fill>
    <fill>
      <patternFill patternType="solid">
        <fgColor theme="9" tint="0.39997558519241921"/>
        <bgColor indexed="64"/>
      </patternFill>
    </fill>
    <fill>
      <patternFill patternType="solid">
        <fgColor theme="0" tint="-0.249977111117893"/>
        <bgColor indexed="64"/>
      </patternFill>
    </fill>
    <fill>
      <patternFill patternType="solid">
        <fgColor rgb="FF00206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499984740745262"/>
        <bgColor indexed="0"/>
      </patternFill>
    </fill>
  </fills>
  <borders count="26">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diagonal/>
    </border>
    <border>
      <left style="thin">
        <color indexed="64"/>
      </left>
      <right style="thin">
        <color indexed="64"/>
      </right>
      <top style="thin">
        <color indexed="64"/>
      </top>
      <bottom style="thin">
        <color indexed="64"/>
      </bottom>
      <diagonal/>
    </border>
    <border>
      <left/>
      <right/>
      <top/>
      <bottom style="medium">
        <color theme="9"/>
      </bottom>
      <diagonal/>
    </border>
    <border>
      <left style="medium">
        <color theme="9"/>
      </left>
      <right/>
      <top style="medium">
        <color theme="9"/>
      </top>
      <bottom/>
      <diagonal/>
    </border>
    <border>
      <left/>
      <right/>
      <top style="medium">
        <color theme="9"/>
      </top>
      <bottom/>
      <diagonal/>
    </border>
    <border>
      <left style="thin">
        <color indexed="64"/>
      </left>
      <right style="thin">
        <color indexed="64"/>
      </right>
      <top style="thin">
        <color indexed="64"/>
      </top>
      <bottom/>
      <diagonal/>
    </border>
    <border>
      <left/>
      <right style="thin">
        <color rgb="FF002060"/>
      </right>
      <top style="thin">
        <color rgb="FF002060"/>
      </top>
      <bottom style="thin">
        <color rgb="FF00206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xf numFmtId="0" fontId="6" fillId="7" borderId="0" applyNumberFormat="0" applyBorder="0" applyAlignment="0" applyProtection="0"/>
    <xf numFmtId="9" fontId="6" fillId="0" borderId="0" applyFont="0" applyFill="0" applyBorder="0" applyAlignment="0" applyProtection="0"/>
    <xf numFmtId="0" fontId="32" fillId="0" borderId="0" applyNumberFormat="0" applyFill="0" applyBorder="0" applyAlignment="0" applyProtection="0"/>
    <xf numFmtId="0" fontId="25" fillId="0" borderId="0"/>
  </cellStyleXfs>
  <cellXfs count="141">
    <xf numFmtId="0" fontId="0" fillId="0" borderId="0" xfId="0"/>
    <xf numFmtId="0" fontId="0" fillId="0" borderId="0" xfId="0" applyAlignment="1">
      <alignment vertical="top"/>
    </xf>
    <xf numFmtId="0" fontId="3" fillId="0" borderId="0" xfId="0" applyFont="1"/>
    <xf numFmtId="0" fontId="2" fillId="4" borderId="0" xfId="0" applyFont="1" applyFill="1" applyAlignment="1">
      <alignment horizontal="center" vertical="center"/>
    </xf>
    <xf numFmtId="0" fontId="2" fillId="3" borderId="0" xfId="0" applyFont="1" applyFill="1" applyAlignment="1">
      <alignment horizontal="center" vertical="center"/>
    </xf>
    <xf numFmtId="0" fontId="0" fillId="5" borderId="0" xfId="0" applyFill="1"/>
    <xf numFmtId="0" fontId="4" fillId="5" borderId="0" xfId="0" applyFont="1" applyFill="1" applyAlignment="1">
      <alignment horizontal="left" vertical="center" readingOrder="1"/>
    </xf>
    <xf numFmtId="0" fontId="0" fillId="2" borderId="0" xfId="0" applyFill="1"/>
    <xf numFmtId="0" fontId="0" fillId="2" borderId="0" xfId="0" applyFill="1" applyAlignment="1">
      <alignment wrapText="1"/>
    </xf>
    <xf numFmtId="0" fontId="0" fillId="5" borderId="0" xfId="0" applyFill="1" applyAlignment="1">
      <alignment vertical="center"/>
    </xf>
    <xf numFmtId="0" fontId="1" fillId="6" borderId="0" xfId="0" applyFont="1" applyFill="1"/>
    <xf numFmtId="0" fontId="3" fillId="2" borderId="0" xfId="0" applyFont="1" applyFill="1"/>
    <xf numFmtId="0" fontId="4" fillId="5" borderId="0" xfId="0" applyFont="1" applyFill="1"/>
    <xf numFmtId="0" fontId="5" fillId="2" borderId="0" xfId="0" applyFont="1" applyFill="1" applyAlignment="1">
      <alignment wrapText="1"/>
    </xf>
    <xf numFmtId="0" fontId="4" fillId="5" borderId="0" xfId="0" applyFont="1" applyFill="1" applyAlignment="1">
      <alignment horizontal="left" vertical="center" wrapText="1" readingOrder="1"/>
    </xf>
    <xf numFmtId="0" fontId="0" fillId="2" borderId="0" xfId="0" applyFill="1" applyAlignment="1">
      <alignment vertical="center"/>
    </xf>
    <xf numFmtId="0" fontId="8" fillId="0" borderId="0" xfId="2" applyFont="1" applyFill="1" applyBorder="1" applyAlignment="1">
      <alignment vertical="center"/>
    </xf>
    <xf numFmtId="0" fontId="9" fillId="2" borderId="0" xfId="0" applyFont="1" applyFill="1" applyAlignment="1">
      <alignment wrapText="1"/>
    </xf>
    <xf numFmtId="0" fontId="1" fillId="8" borderId="0" xfId="0" applyFont="1" applyFill="1"/>
    <xf numFmtId="0" fontId="13" fillId="9" borderId="0" xfId="0" applyFont="1" applyFill="1" applyAlignment="1">
      <alignment horizontal="right"/>
    </xf>
    <xf numFmtId="9" fontId="13" fillId="9" borderId="0" xfId="3" applyFont="1" applyFill="1" applyAlignment="1">
      <alignment horizontal="left"/>
    </xf>
    <xf numFmtId="0" fontId="0" fillId="9" borderId="0" xfId="0" applyFill="1"/>
    <xf numFmtId="0" fontId="12" fillId="9" borderId="0" xfId="0" applyFont="1" applyFill="1"/>
    <xf numFmtId="0" fontId="32" fillId="0" borderId="0" xfId="4" applyBorder="1" applyAlignment="1">
      <alignment horizontal="left" vertical="top"/>
    </xf>
    <xf numFmtId="0" fontId="14" fillId="0" borderId="0" xfId="4" applyFont="1" applyBorder="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alignment horizontal="center" vertical="center"/>
    </xf>
    <xf numFmtId="0" fontId="15" fillId="2" borderId="0" xfId="0" applyFont="1" applyFill="1" applyAlignment="1">
      <alignment wrapText="1"/>
    </xf>
    <xf numFmtId="0" fontId="4" fillId="2" borderId="0" xfId="0" applyFont="1" applyFill="1" applyAlignment="1">
      <alignment wrapText="1"/>
    </xf>
    <xf numFmtId="0" fontId="15" fillId="5" borderId="0" xfId="0" applyFont="1" applyFill="1" applyAlignment="1">
      <alignment vertical="center"/>
    </xf>
    <xf numFmtId="0" fontId="15" fillId="0" borderId="0" xfId="0" applyFont="1"/>
    <xf numFmtId="0" fontId="0" fillId="5" borderId="0" xfId="0" applyFill="1" applyAlignment="1">
      <alignment horizontal="left"/>
    </xf>
    <xf numFmtId="0" fontId="13" fillId="0" borderId="0" xfId="0" applyFont="1" applyAlignment="1">
      <alignment horizontal="right"/>
    </xf>
    <xf numFmtId="0" fontId="3" fillId="2" borderId="0" xfId="0" applyFont="1" applyFill="1" applyAlignment="1">
      <alignment vertical="center" wrapText="1"/>
    </xf>
    <xf numFmtId="0" fontId="0" fillId="2" borderId="0" xfId="0" applyFill="1" applyAlignment="1">
      <alignment vertical="center" wrapText="1"/>
    </xf>
    <xf numFmtId="0" fontId="0" fillId="5" borderId="0" xfId="0" applyFill="1" applyAlignment="1">
      <alignment vertical="center" wrapText="1"/>
    </xf>
    <xf numFmtId="0" fontId="0" fillId="2" borderId="3" xfId="0" applyFill="1" applyBorder="1"/>
    <xf numFmtId="0" fontId="0" fillId="2" borderId="3" xfId="0" applyFill="1" applyBorder="1" applyAlignment="1">
      <alignment horizontal="center"/>
    </xf>
    <xf numFmtId="0" fontId="0" fillId="2" borderId="3" xfId="0" applyFill="1" applyBorder="1" applyAlignment="1">
      <alignment horizontal="center" vertical="center"/>
    </xf>
    <xf numFmtId="0" fontId="11" fillId="10" borderId="1"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2" fillId="0" borderId="0" xfId="0" applyFont="1" applyAlignment="1">
      <alignment vertical="center" textRotation="90"/>
    </xf>
    <xf numFmtId="0" fontId="0" fillId="0" borderId="4" xfId="0" applyBorder="1"/>
    <xf numFmtId="0" fontId="32" fillId="0" borderId="0" xfId="4" applyBorder="1"/>
    <xf numFmtId="0" fontId="21" fillId="2" borderId="3" xfId="0" applyFont="1" applyFill="1" applyBorder="1" applyAlignment="1">
      <alignment horizontal="center"/>
    </xf>
    <xf numFmtId="2" fontId="21" fillId="2" borderId="3" xfId="0" applyNumberFormat="1" applyFont="1" applyFill="1" applyBorder="1" applyAlignment="1">
      <alignment horizontal="center" vertical="center"/>
    </xf>
    <xf numFmtId="0" fontId="21" fillId="2" borderId="3" xfId="0" applyFont="1" applyFill="1" applyBorder="1"/>
    <xf numFmtId="0" fontId="0" fillId="2" borderId="7" xfId="0" applyFill="1" applyBorder="1"/>
    <xf numFmtId="0" fontId="0" fillId="2" borderId="7" xfId="0" applyFill="1" applyBorder="1" applyAlignment="1">
      <alignment horizontal="center"/>
    </xf>
    <xf numFmtId="0" fontId="0" fillId="2" borderId="7" xfId="0" applyFill="1" applyBorder="1" applyAlignment="1">
      <alignment horizontal="center" vertical="center"/>
    </xf>
    <xf numFmtId="0" fontId="21" fillId="2" borderId="3" xfId="0" applyFont="1" applyFill="1" applyBorder="1" applyAlignment="1">
      <alignment horizontal="center" vertical="center"/>
    </xf>
    <xf numFmtId="0" fontId="11" fillId="10" borderId="8" xfId="0" applyFont="1" applyFill="1" applyBorder="1" applyAlignment="1">
      <alignment horizontal="center" vertical="center"/>
    </xf>
    <xf numFmtId="0" fontId="0" fillId="2" borderId="8" xfId="0" applyFill="1" applyBorder="1"/>
    <xf numFmtId="0" fontId="0" fillId="2" borderId="8" xfId="0" applyFill="1" applyBorder="1" applyAlignment="1">
      <alignment wrapText="1"/>
    </xf>
    <xf numFmtId="0" fontId="0" fillId="2" borderId="9" xfId="0" applyFill="1" applyBorder="1"/>
    <xf numFmtId="0" fontId="21" fillId="2" borderId="9" xfId="0" applyFont="1" applyFill="1" applyBorder="1" applyAlignment="1">
      <alignment horizontal="right"/>
    </xf>
    <xf numFmtId="0" fontId="0" fillId="2" borderId="10" xfId="0" applyFill="1" applyBorder="1"/>
    <xf numFmtId="0" fontId="0" fillId="0" borderId="0" xfId="0" applyAlignment="1">
      <alignment vertical="center"/>
    </xf>
    <xf numFmtId="0" fontId="0" fillId="2" borderId="11" xfId="0" applyFill="1" applyBorder="1"/>
    <xf numFmtId="0" fontId="0" fillId="5" borderId="11" xfId="0" applyFill="1" applyBorder="1"/>
    <xf numFmtId="0" fontId="1" fillId="6" borderId="11" xfId="0" applyFont="1" applyFill="1" applyBorder="1"/>
    <xf numFmtId="0" fontId="1" fillId="8" borderId="11" xfId="0" applyFont="1" applyFill="1" applyBorder="1"/>
    <xf numFmtId="0" fontId="9" fillId="2" borderId="11" xfId="0" applyFont="1" applyFill="1" applyBorder="1"/>
    <xf numFmtId="0" fontId="0" fillId="2" borderId="11" xfId="0" applyFill="1" applyBorder="1" applyAlignment="1">
      <alignment wrapText="1"/>
    </xf>
    <xf numFmtId="0" fontId="0" fillId="5" borderId="11" xfId="0" applyFill="1" applyBorder="1" applyAlignment="1">
      <alignment vertical="center"/>
    </xf>
    <xf numFmtId="0" fontId="4" fillId="2" borderId="11" xfId="0" applyFont="1" applyFill="1" applyBorder="1" applyAlignment="1">
      <alignment wrapText="1"/>
    </xf>
    <xf numFmtId="0" fontId="3" fillId="2" borderId="11" xfId="0" applyFont="1" applyFill="1" applyBorder="1"/>
    <xf numFmtId="0" fontId="15" fillId="2" borderId="12" xfId="0" applyFont="1" applyFill="1" applyBorder="1" applyAlignment="1">
      <alignment wrapText="1"/>
    </xf>
    <xf numFmtId="0" fontId="3" fillId="2" borderId="11" xfId="0" applyFont="1" applyFill="1" applyBorder="1" applyAlignment="1">
      <alignment vertical="center" wrapText="1"/>
    </xf>
    <xf numFmtId="0" fontId="1" fillId="6" borderId="11" xfId="0" applyFont="1" applyFill="1" applyBorder="1" applyAlignment="1">
      <alignment wrapText="1"/>
    </xf>
    <xf numFmtId="0" fontId="1" fillId="8" borderId="11" xfId="0" applyFont="1" applyFill="1" applyBorder="1" applyAlignment="1">
      <alignment vertical="center"/>
    </xf>
    <xf numFmtId="0" fontId="0" fillId="2" borderId="11" xfId="0" applyFill="1" applyBorder="1" applyAlignment="1">
      <alignment vertical="top" wrapText="1"/>
    </xf>
    <xf numFmtId="0" fontId="9" fillId="2" borderId="11" xfId="0" applyFont="1" applyFill="1" applyBorder="1" applyAlignment="1">
      <alignment vertical="center" wrapText="1"/>
    </xf>
    <xf numFmtId="0" fontId="9" fillId="2" borderId="0" xfId="0" applyFont="1" applyFill="1" applyAlignment="1">
      <alignment vertical="center" wrapText="1"/>
    </xf>
    <xf numFmtId="0" fontId="28" fillId="8" borderId="3" xfId="0" applyFont="1" applyFill="1" applyBorder="1" applyAlignment="1">
      <alignment horizontal="center"/>
    </xf>
    <xf numFmtId="0" fontId="26" fillId="8" borderId="13" xfId="0" applyFont="1" applyFill="1" applyBorder="1" applyAlignment="1">
      <alignment horizontal="center" vertical="center" wrapText="1"/>
    </xf>
    <xf numFmtId="0" fontId="26" fillId="8" borderId="3" xfId="0" applyFont="1" applyFill="1" applyBorder="1" applyAlignment="1">
      <alignment horizontal="center" vertical="center"/>
    </xf>
    <xf numFmtId="0" fontId="26" fillId="8" borderId="13" xfId="0" applyFont="1" applyFill="1" applyBorder="1" applyAlignment="1">
      <alignment horizontal="center" vertical="center"/>
    </xf>
    <xf numFmtId="0" fontId="26" fillId="8" borderId="14" xfId="0" applyFont="1" applyFill="1" applyBorder="1" applyAlignment="1">
      <alignment horizontal="center" vertical="center"/>
    </xf>
    <xf numFmtId="0" fontId="27" fillId="8" borderId="13" xfId="5" applyFont="1" applyFill="1" applyBorder="1" applyAlignment="1">
      <alignment horizontal="center" vertical="center" wrapText="1"/>
    </xf>
    <xf numFmtId="0" fontId="0" fillId="12" borderId="0" xfId="0" applyFill="1"/>
    <xf numFmtId="0" fontId="0" fillId="8" borderId="0" xfId="0" applyFill="1"/>
    <xf numFmtId="0" fontId="31" fillId="13" borderId="3" xfId="5" applyFont="1" applyFill="1" applyBorder="1" applyAlignment="1">
      <alignment horizontal="center" vertical="center"/>
    </xf>
    <xf numFmtId="0" fontId="0" fillId="0" borderId="0" xfId="0" applyAlignment="1">
      <alignment horizontal="left"/>
    </xf>
    <xf numFmtId="0" fontId="32" fillId="12" borderId="0" xfId="4" applyFill="1" applyBorder="1" applyAlignment="1">
      <alignment horizontal="left" vertical="center"/>
    </xf>
    <xf numFmtId="0" fontId="32" fillId="12" borderId="0" xfId="4" applyFill="1" applyBorder="1" applyAlignment="1">
      <alignment vertical="center" wrapText="1"/>
    </xf>
    <xf numFmtId="0" fontId="32" fillId="12" borderId="0" xfId="4" applyFill="1" applyAlignment="1"/>
    <xf numFmtId="0" fontId="32" fillId="12" borderId="0" xfId="4" applyFill="1" applyAlignment="1">
      <alignment vertical="center"/>
    </xf>
    <xf numFmtId="0" fontId="32" fillId="12" borderId="0" xfId="4" applyFill="1" applyBorder="1" applyAlignment="1">
      <alignment horizontal="left"/>
    </xf>
    <xf numFmtId="0" fontId="32" fillId="12" borderId="17" xfId="4" applyFill="1" applyBorder="1" applyAlignment="1">
      <alignment horizontal="left"/>
    </xf>
    <xf numFmtId="0" fontId="0" fillId="12" borderId="17" xfId="0" applyFill="1" applyBorder="1"/>
    <xf numFmtId="0" fontId="32" fillId="12" borderId="17" xfId="4" applyFill="1" applyBorder="1" applyAlignment="1"/>
    <xf numFmtId="0" fontId="32" fillId="12" borderId="17" xfId="4" applyFill="1" applyBorder="1" applyAlignment="1">
      <alignment vertical="center"/>
    </xf>
    <xf numFmtId="0" fontId="0" fillId="0" borderId="0" xfId="0" applyAlignment="1">
      <alignment horizontal="center" vertical="center"/>
    </xf>
    <xf numFmtId="9" fontId="13" fillId="9" borderId="0" xfId="3" applyFont="1" applyFill="1" applyBorder="1" applyAlignment="1">
      <alignment horizontal="center"/>
    </xf>
    <xf numFmtId="9" fontId="13" fillId="9" borderId="0" xfId="0" applyNumberFormat="1" applyFont="1" applyFill="1" applyAlignment="1">
      <alignment horizontal="center"/>
    </xf>
    <xf numFmtId="0" fontId="15" fillId="0" borderId="0" xfId="0" applyFont="1" applyAlignment="1">
      <alignment horizontal="center" vertical="center"/>
    </xf>
    <xf numFmtId="9" fontId="12" fillId="9" borderId="0" xfId="3" applyFont="1" applyFill="1" applyBorder="1" applyAlignment="1">
      <alignment horizontal="center"/>
    </xf>
    <xf numFmtId="9" fontId="13" fillId="0" borderId="0" xfId="3" applyFont="1" applyFill="1" applyBorder="1" applyAlignment="1">
      <alignment horizontal="center"/>
    </xf>
    <xf numFmtId="0" fontId="32" fillId="5" borderId="19" xfId="4" applyFill="1" applyBorder="1" applyAlignment="1">
      <alignment horizontal="left" vertical="center" wrapText="1"/>
    </xf>
    <xf numFmtId="0" fontId="32" fillId="5" borderId="21" xfId="4" applyFill="1" applyBorder="1" applyAlignment="1">
      <alignment horizontal="left" vertical="center" wrapText="1"/>
    </xf>
    <xf numFmtId="0" fontId="32" fillId="5" borderId="20" xfId="4" applyFill="1" applyBorder="1" applyAlignment="1">
      <alignment horizontal="left" vertical="center" wrapText="1"/>
    </xf>
    <xf numFmtId="0" fontId="32" fillId="5" borderId="18" xfId="4" applyFill="1" applyBorder="1" applyAlignment="1">
      <alignment horizontal="left" vertical="center" wrapText="1"/>
    </xf>
    <xf numFmtId="0" fontId="32" fillId="5" borderId="22" xfId="4" applyFill="1" applyBorder="1" applyAlignment="1">
      <alignment horizontal="left" vertical="center" wrapText="1"/>
    </xf>
    <xf numFmtId="0" fontId="32" fillId="5" borderId="23" xfId="4" applyFill="1" applyBorder="1" applyAlignment="1">
      <alignment horizontal="left" vertical="center" wrapText="1"/>
    </xf>
    <xf numFmtId="0" fontId="32" fillId="5" borderId="24" xfId="4" applyFill="1" applyBorder="1" applyAlignment="1">
      <alignment horizontal="left" vertical="center" wrapText="1"/>
    </xf>
    <xf numFmtId="0" fontId="0" fillId="0" borderId="11" xfId="0" applyBorder="1"/>
    <xf numFmtId="0" fontId="33" fillId="6" borderId="3" xfId="0" applyFont="1" applyFill="1" applyBorder="1" applyAlignment="1">
      <alignment vertical="center" wrapText="1"/>
    </xf>
    <xf numFmtId="0" fontId="0" fillId="0" borderId="11" xfId="0" applyBorder="1" applyAlignment="1">
      <alignment horizontal="center" vertical="center"/>
    </xf>
    <xf numFmtId="0" fontId="35" fillId="2" borderId="11" xfId="0" applyFont="1" applyFill="1" applyBorder="1" applyAlignment="1">
      <alignment vertical="center" wrapText="1"/>
    </xf>
    <xf numFmtId="0" fontId="34" fillId="2" borderId="14" xfId="0" applyFont="1" applyFill="1" applyBorder="1" applyAlignment="1">
      <alignment vertical="center" wrapText="1"/>
    </xf>
    <xf numFmtId="0" fontId="0" fillId="0" borderId="25" xfId="0" applyBorder="1"/>
    <xf numFmtId="0" fontId="36" fillId="0" borderId="0" xfId="4" applyFont="1" applyBorder="1" applyAlignment="1">
      <alignment horizontal="left" vertical="top"/>
    </xf>
    <xf numFmtId="0" fontId="37" fillId="6" borderId="3" xfId="0" applyFont="1" applyFill="1" applyBorder="1" applyAlignment="1">
      <alignment vertical="center" wrapText="1"/>
    </xf>
    <xf numFmtId="0" fontId="5" fillId="2" borderId="14" xfId="0" applyFont="1" applyFill="1" applyBorder="1" applyAlignment="1">
      <alignment vertical="center" wrapText="1"/>
    </xf>
    <xf numFmtId="0" fontId="4" fillId="2" borderId="11" xfId="0" applyFont="1" applyFill="1" applyBorder="1" applyAlignment="1">
      <alignment vertical="center" wrapText="1"/>
    </xf>
    <xf numFmtId="0" fontId="18" fillId="5" borderId="0" xfId="2" applyFont="1" applyFill="1" applyBorder="1" applyAlignment="1">
      <alignment horizontal="center" vertical="center"/>
    </xf>
    <xf numFmtId="0" fontId="17" fillId="5" borderId="0" xfId="2" applyFont="1" applyFill="1" applyBorder="1" applyAlignment="1">
      <alignment horizontal="center" vertical="center"/>
    </xf>
    <xf numFmtId="0" fontId="30" fillId="12" borderId="0" xfId="0" applyFont="1" applyFill="1" applyAlignment="1">
      <alignment horizontal="center" vertical="center" wrapText="1"/>
    </xf>
    <xf numFmtId="0" fontId="32" fillId="12" borderId="0" xfId="4" applyFill="1" applyAlignment="1">
      <alignment horizontal="left"/>
    </xf>
    <xf numFmtId="0" fontId="9" fillId="0" borderId="6" xfId="0" applyFont="1" applyBorder="1" applyAlignment="1">
      <alignment horizontal="left" vertical="center" wrapText="1"/>
    </xf>
    <xf numFmtId="0" fontId="18" fillId="5" borderId="0" xfId="2" applyFont="1" applyFill="1" applyBorder="1" applyAlignment="1">
      <alignment horizontal="center" vertical="center"/>
    </xf>
    <xf numFmtId="0" fontId="17" fillId="5" borderId="0" xfId="2" applyFont="1" applyFill="1" applyBorder="1" applyAlignment="1">
      <alignment horizontal="center" vertical="center"/>
    </xf>
    <xf numFmtId="0" fontId="14" fillId="0" borderId="6" xfId="4" applyFont="1" applyBorder="1" applyAlignment="1">
      <alignment horizontal="left"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1" fillId="0" borderId="0" xfId="2" applyFont="1" applyFill="1" applyBorder="1" applyAlignment="1">
      <alignment horizontal="center" vertical="center"/>
    </xf>
    <xf numFmtId="0" fontId="22" fillId="2" borderId="3" xfId="0" applyFont="1" applyFill="1" applyBorder="1" applyAlignment="1">
      <alignment horizontal="center" vertical="center"/>
    </xf>
    <xf numFmtId="0" fontId="2" fillId="11" borderId="3" xfId="0" applyFont="1" applyFill="1" applyBorder="1" applyAlignment="1">
      <alignment horizontal="center" vertical="center" textRotation="90"/>
    </xf>
    <xf numFmtId="0" fontId="16" fillId="11" borderId="3" xfId="0" applyFont="1" applyFill="1" applyBorder="1" applyAlignment="1">
      <alignment horizontal="center" vertical="center" textRotation="90" wrapText="1"/>
    </xf>
    <xf numFmtId="0" fontId="2" fillId="11" borderId="3" xfId="0" applyFont="1" applyFill="1" applyBorder="1" applyAlignment="1">
      <alignment horizontal="center" vertical="center" textRotation="90" wrapText="1"/>
    </xf>
    <xf numFmtId="0" fontId="16" fillId="11" borderId="3" xfId="0" applyFont="1" applyFill="1" applyBorder="1" applyAlignment="1">
      <alignment horizontal="center" vertical="center" textRotation="90"/>
    </xf>
    <xf numFmtId="0" fontId="0" fillId="8" borderId="14" xfId="0" applyFill="1" applyBorder="1" applyAlignment="1">
      <alignment horizontal="center" vertical="center" textRotation="90"/>
    </xf>
    <xf numFmtId="0" fontId="0" fillId="8" borderId="16" xfId="0" applyFill="1" applyBorder="1" applyAlignment="1">
      <alignment horizontal="center" vertical="center" textRotation="90"/>
    </xf>
    <xf numFmtId="0" fontId="0" fillId="8" borderId="15" xfId="0" applyFill="1" applyBorder="1" applyAlignment="1">
      <alignment horizontal="center" vertical="center" textRotation="90"/>
    </xf>
    <xf numFmtId="0" fontId="29" fillId="8" borderId="14" xfId="0" applyFont="1" applyFill="1" applyBorder="1" applyAlignment="1">
      <alignment horizontal="center" vertical="center" textRotation="90"/>
    </xf>
    <xf numFmtId="0" fontId="29" fillId="8" borderId="16" xfId="0" applyFont="1" applyFill="1" applyBorder="1" applyAlignment="1">
      <alignment horizontal="center" vertical="center" textRotation="90"/>
    </xf>
    <xf numFmtId="0" fontId="29" fillId="8" borderId="15" xfId="0" applyFont="1" applyFill="1" applyBorder="1" applyAlignment="1">
      <alignment horizontal="center" vertical="center" textRotation="90"/>
    </xf>
    <xf numFmtId="0" fontId="20" fillId="0" borderId="0" xfId="1" applyFont="1" applyBorder="1" applyAlignment="1"/>
    <xf numFmtId="0" fontId="20" fillId="0" borderId="4" xfId="1" applyFont="1" applyBorder="1" applyAlignment="1"/>
  </cellXfs>
  <cellStyles count="6">
    <cellStyle name="40% - Accent6" xfId="2" builtinId="51"/>
    <cellStyle name="Hyperlink" xfId="4" builtinId="8" customBuiltin="1"/>
    <cellStyle name="Normal" xfId="0" builtinId="0"/>
    <cellStyle name="Normal_Sheet1" xfId="5" xr:uid="{B43A738B-A6FF-4A8E-AF27-3035F8EBA1AE}"/>
    <cellStyle name="Percent" xfId="3" builtinId="5"/>
    <cellStyle name="Title" xfId="1" builtinId="15"/>
  </cellStyles>
  <dxfs count="79">
    <dxf>
      <alignment horizontal="center" vertical="center" textRotation="0" wrapText="0" indent="0" justifyLastLine="0" shrinkToFit="0" readingOrder="0"/>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left" vertical="center" textRotation="0" wrapText="0" indent="0" justifyLastLine="0" shrinkToFit="0" readingOrder="1"/>
    </dxf>
    <dxf>
      <alignment horizontal="center" vertical="center" textRotation="0" wrapText="0" indent="0" justifyLastLine="0" shrinkToFit="0" readingOrder="0"/>
    </dxf>
    <dxf>
      <fill>
        <patternFill patternType="solid">
          <fgColor indexed="64"/>
          <bgColor theme="8"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ont>
        <strike val="0"/>
        <outline val="0"/>
        <shadow val="0"/>
        <u val="none"/>
        <vertAlign val="baseline"/>
        <sz val="11"/>
        <name val="Calibri"/>
        <family val="2"/>
        <scheme val="minor"/>
      </font>
      <fill>
        <patternFill patternType="solid">
          <fgColor indexed="64"/>
          <bgColor theme="9"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strike val="0"/>
        <outline val="0"/>
        <shadow val="0"/>
        <u val="none"/>
        <vertAlign val="baseline"/>
        <sz val="11"/>
        <color theme="1"/>
        <name val="Calibri"/>
        <family val="2"/>
        <scheme val="minor"/>
      </font>
      <fill>
        <patternFill patternType="solid">
          <fgColor indexed="64"/>
          <bgColor theme="8"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left" vertical="center" textRotation="0" wrapText="0" indent="0" justifyLastLine="0" shrinkToFit="0" readingOrder="1"/>
    </dxf>
    <dxf>
      <alignment horizontal="center" vertical="center" textRotation="0" wrapText="0" indent="0" justifyLastLine="0" shrinkToFit="0" readingOrder="0"/>
    </dxf>
    <dxf>
      <fill>
        <patternFill patternType="solid">
          <fgColor indexed="64"/>
          <bgColor theme="8" tint="0.79998168889431442"/>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ont>
        <strike val="0"/>
        <outline val="0"/>
        <shadow val="0"/>
        <u val="none"/>
        <vertAlign val="baseline"/>
        <sz val="11"/>
        <name val="Calibri"/>
        <family val="2"/>
        <scheme val="minor"/>
      </font>
      <fill>
        <patternFill patternType="solid">
          <fgColor indexed="64"/>
          <bgColor theme="9"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strike val="0"/>
        <outline val="0"/>
        <shadow val="0"/>
        <u val="none"/>
        <vertAlign val="baseline"/>
        <sz val="11"/>
        <color theme="1"/>
        <name val="Calibri"/>
        <family val="2"/>
        <scheme val="minor"/>
      </font>
      <fill>
        <patternFill patternType="solid">
          <fgColor indexed="64"/>
          <bgColor theme="8"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dxf>
    <dxf>
      <alignment horizontal="center" vertical="center" textRotation="0" wrapText="0" indent="0" justifyLastLine="0" shrinkToFit="0" readingOrder="0"/>
    </dxf>
    <dxf>
      <fill>
        <patternFill patternType="solid">
          <fgColor indexed="64"/>
          <bgColor theme="8"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left" vertical="center" textRotation="0" wrapText="0" indent="0" justifyLastLine="0" shrinkToFit="0" readingOrder="1"/>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alignment horizontal="left"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alignment horizontal="center" vertical="center" textRotation="0" wrapText="0" indent="0" justifyLastLine="0" shrinkToFit="0" readingOrder="0"/>
    </dxf>
    <dxf>
      <fill>
        <patternFill patternType="solid">
          <fgColor indexed="64"/>
          <bgColor theme="8" tint="0.79998168889431442"/>
        </patternFill>
      </fill>
    </dxf>
    <dxf>
      <font>
        <strike val="0"/>
        <outline val="0"/>
        <shadow val="0"/>
        <u val="none"/>
        <vertAlign val="baseline"/>
        <sz val="11"/>
        <name val="Calibri"/>
        <family val="2"/>
        <scheme val="minor"/>
      </font>
      <fill>
        <patternFill patternType="solid">
          <fgColor indexed="64"/>
          <bgColor theme="9"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strike val="0"/>
        <outline val="0"/>
        <shadow val="0"/>
        <u val="none"/>
        <vertAlign val="baseline"/>
        <sz val="11"/>
        <color theme="1"/>
        <name val="Calibri"/>
        <family val="2"/>
        <scheme val="minor"/>
      </font>
      <fill>
        <patternFill patternType="solid">
          <fgColor indexed="64"/>
          <bgColor theme="8" tint="0.79998168889431442"/>
        </patternFill>
      </fill>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bottom" textRotation="0" wrapText="0" indent="0" justifyLastLine="0" shrinkToFit="0" readingOrder="0"/>
    </dxf>
    <dxf>
      <border>
        <top style="thin">
          <color auto="1"/>
        </top>
        <bottom style="thin">
          <color auto="1"/>
        </bottom>
        <horizontal style="thin">
          <color auto="1"/>
        </horizontal>
      </border>
    </dxf>
    <dxf>
      <border>
        <top style="thin">
          <color auto="1"/>
        </top>
        <bottom style="thin">
          <color auto="1"/>
        </bottom>
        <horizontal style="thin">
          <color auto="1"/>
        </horizontal>
      </border>
    </dxf>
  </dxfs>
  <tableStyles count="2" defaultTableStyle="Table Style 2" defaultPivotStyle="PivotStyleLight16">
    <tableStyle name="Table Style 1" pivot="0" count="1" xr9:uid="{31C5247D-30A4-4DC1-B271-0141FD4678DF}">
      <tableStyleElement type="wholeTable" dxfId="78"/>
    </tableStyle>
    <tableStyle name="Table Style 2" pivot="0" count="1" xr9:uid="{76773DD3-CE6C-4392-AB8F-DD6FA5DE2B39}">
      <tableStyleElement type="wholeTable" dxfId="77"/>
    </tableStyle>
  </tableStyles>
  <colors>
    <mruColors>
      <color rgb="FFC2F0C2"/>
      <color rgb="FF91E391"/>
      <color rgb="FF33CC33"/>
      <color rgb="FF09C31B"/>
      <color rgb="FFD9FFEC"/>
      <color rgb="FF99FFCC"/>
      <color rgb="FF00CC99"/>
      <color rgb="FF66FFCC"/>
      <color rgb="FFCCFFCC"/>
      <color rgb="FF56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0</xdr:row>
      <xdr:rowOff>59055</xdr:rowOff>
    </xdr:from>
    <xdr:to>
      <xdr:col>2</xdr:col>
      <xdr:colOff>507365</xdr:colOff>
      <xdr:row>1</xdr:row>
      <xdr:rowOff>133</xdr:rowOff>
    </xdr:to>
    <xdr:pic>
      <xdr:nvPicPr>
        <xdr:cNvPr id="2" name="Picture 1">
          <a:extLst>
            <a:ext uri="{FF2B5EF4-FFF2-40B4-BE49-F238E27FC236}">
              <a16:creationId xmlns:a16="http://schemas.microsoft.com/office/drawing/2014/main" id="{29151A5C-47E9-4F78-8D3B-152143311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59055"/>
          <a:ext cx="1832610" cy="975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0</xdr:col>
      <xdr:colOff>304800</xdr:colOff>
      <xdr:row>97</xdr:row>
      <xdr:rowOff>135255</xdr:rowOff>
    </xdr:to>
    <xdr:sp macro="" textlink="">
      <xdr:nvSpPr>
        <xdr:cNvPr id="42" name="AutoShape 1">
          <a:extLst>
            <a:ext uri="{FF2B5EF4-FFF2-40B4-BE49-F238E27FC236}">
              <a16:creationId xmlns:a16="http://schemas.microsoft.com/office/drawing/2014/main" id="{35B0AE76-C3BF-45D8-9F45-AA0AD4150127}"/>
            </a:ext>
          </a:extLst>
        </xdr:cNvPr>
        <xdr:cNvSpPr>
          <a:spLocks noChangeAspect="1" noChangeArrowheads="1"/>
        </xdr:cNvSpPr>
      </xdr:nvSpPr>
      <xdr:spPr bwMode="auto">
        <a:xfrm>
          <a:off x="0" y="8572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97</xdr:row>
      <xdr:rowOff>0</xdr:rowOff>
    </xdr:from>
    <xdr:to>
      <xdr:col>0</xdr:col>
      <xdr:colOff>304800</xdr:colOff>
      <xdr:row>98</xdr:row>
      <xdr:rowOff>110490</xdr:rowOff>
    </xdr:to>
    <xdr:sp macro="" textlink="">
      <xdr:nvSpPr>
        <xdr:cNvPr id="43" name="AutoShape 2">
          <a:extLst>
            <a:ext uri="{FF2B5EF4-FFF2-40B4-BE49-F238E27FC236}">
              <a16:creationId xmlns:a16="http://schemas.microsoft.com/office/drawing/2014/main" id="{A7371D44-400F-46FF-A41E-AFCFB930723B}"/>
            </a:ext>
          </a:extLst>
        </xdr:cNvPr>
        <xdr:cNvSpPr>
          <a:spLocks noChangeAspect="1" noChangeArrowheads="1"/>
        </xdr:cNvSpPr>
      </xdr:nvSpPr>
      <xdr:spPr bwMode="auto">
        <a:xfrm>
          <a:off x="0" y="10382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98</xdr:row>
      <xdr:rowOff>0</xdr:rowOff>
    </xdr:from>
    <xdr:to>
      <xdr:col>0</xdr:col>
      <xdr:colOff>304800</xdr:colOff>
      <xdr:row>99</xdr:row>
      <xdr:rowOff>112395</xdr:rowOff>
    </xdr:to>
    <xdr:sp macro="" textlink="">
      <xdr:nvSpPr>
        <xdr:cNvPr id="44" name="AutoShape 3">
          <a:extLst>
            <a:ext uri="{FF2B5EF4-FFF2-40B4-BE49-F238E27FC236}">
              <a16:creationId xmlns:a16="http://schemas.microsoft.com/office/drawing/2014/main" id="{4C078840-BF60-467B-8A4C-9B9097FBE903}"/>
            </a:ext>
          </a:extLst>
        </xdr:cNvPr>
        <xdr:cNvSpPr>
          <a:spLocks noChangeAspect="1" noChangeArrowheads="1"/>
        </xdr:cNvSpPr>
      </xdr:nvSpPr>
      <xdr:spPr bwMode="auto">
        <a:xfrm>
          <a:off x="0" y="12192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100</xdr:row>
      <xdr:rowOff>0</xdr:rowOff>
    </xdr:from>
    <xdr:to>
      <xdr:col>0</xdr:col>
      <xdr:colOff>304800</xdr:colOff>
      <xdr:row>101</xdr:row>
      <xdr:rowOff>112395</xdr:rowOff>
    </xdr:to>
    <xdr:sp macro="" textlink="">
      <xdr:nvSpPr>
        <xdr:cNvPr id="45" name="AutoShape 4">
          <a:extLst>
            <a:ext uri="{FF2B5EF4-FFF2-40B4-BE49-F238E27FC236}">
              <a16:creationId xmlns:a16="http://schemas.microsoft.com/office/drawing/2014/main" id="{DA74BC22-9F49-4E63-9B5D-A3A28E45DAB7}"/>
            </a:ext>
          </a:extLst>
        </xdr:cNvPr>
        <xdr:cNvSpPr>
          <a:spLocks noChangeAspect="1" noChangeArrowheads="1"/>
        </xdr:cNvSpPr>
      </xdr:nvSpPr>
      <xdr:spPr bwMode="auto">
        <a:xfrm>
          <a:off x="0" y="15811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101</xdr:row>
      <xdr:rowOff>0</xdr:rowOff>
    </xdr:from>
    <xdr:to>
      <xdr:col>0</xdr:col>
      <xdr:colOff>304800</xdr:colOff>
      <xdr:row>102</xdr:row>
      <xdr:rowOff>112395</xdr:rowOff>
    </xdr:to>
    <xdr:sp macro="" textlink="">
      <xdr:nvSpPr>
        <xdr:cNvPr id="46" name="AutoShape 5">
          <a:extLst>
            <a:ext uri="{FF2B5EF4-FFF2-40B4-BE49-F238E27FC236}">
              <a16:creationId xmlns:a16="http://schemas.microsoft.com/office/drawing/2014/main" id="{60294F44-57E8-4455-A514-3E4A4147D5CF}"/>
            </a:ext>
          </a:extLst>
        </xdr:cNvPr>
        <xdr:cNvSpPr>
          <a:spLocks noChangeAspect="1" noChangeArrowheads="1"/>
        </xdr:cNvSpPr>
      </xdr:nvSpPr>
      <xdr:spPr bwMode="auto">
        <a:xfrm>
          <a:off x="0" y="17621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102</xdr:row>
      <xdr:rowOff>0</xdr:rowOff>
    </xdr:from>
    <xdr:to>
      <xdr:col>0</xdr:col>
      <xdr:colOff>304800</xdr:colOff>
      <xdr:row>103</xdr:row>
      <xdr:rowOff>112395</xdr:rowOff>
    </xdr:to>
    <xdr:sp macro="" textlink="">
      <xdr:nvSpPr>
        <xdr:cNvPr id="47" name="AutoShape 6">
          <a:extLst>
            <a:ext uri="{FF2B5EF4-FFF2-40B4-BE49-F238E27FC236}">
              <a16:creationId xmlns:a16="http://schemas.microsoft.com/office/drawing/2014/main" id="{B1801CAC-2F2E-478A-BF99-790A3CC09BC1}"/>
            </a:ext>
          </a:extLst>
        </xdr:cNvPr>
        <xdr:cNvSpPr>
          <a:spLocks noChangeAspect="1" noChangeArrowheads="1"/>
        </xdr:cNvSpPr>
      </xdr:nvSpPr>
      <xdr:spPr bwMode="auto">
        <a:xfrm>
          <a:off x="0" y="19431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103</xdr:row>
      <xdr:rowOff>0</xdr:rowOff>
    </xdr:from>
    <xdr:to>
      <xdr:col>0</xdr:col>
      <xdr:colOff>304800</xdr:colOff>
      <xdr:row>104</xdr:row>
      <xdr:rowOff>112395</xdr:rowOff>
    </xdr:to>
    <xdr:sp macro="" textlink="">
      <xdr:nvSpPr>
        <xdr:cNvPr id="48" name="AutoShape 7">
          <a:extLst>
            <a:ext uri="{FF2B5EF4-FFF2-40B4-BE49-F238E27FC236}">
              <a16:creationId xmlns:a16="http://schemas.microsoft.com/office/drawing/2014/main" id="{D514C672-ACF2-425D-A845-D099D633153B}"/>
            </a:ext>
          </a:extLst>
        </xdr:cNvPr>
        <xdr:cNvSpPr>
          <a:spLocks noChangeAspect="1" noChangeArrowheads="1"/>
        </xdr:cNvSpPr>
      </xdr:nvSpPr>
      <xdr:spPr bwMode="auto">
        <a:xfrm>
          <a:off x="0" y="21240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104</xdr:row>
      <xdr:rowOff>0</xdr:rowOff>
    </xdr:from>
    <xdr:to>
      <xdr:col>0</xdr:col>
      <xdr:colOff>304800</xdr:colOff>
      <xdr:row>105</xdr:row>
      <xdr:rowOff>112395</xdr:rowOff>
    </xdr:to>
    <xdr:sp macro="" textlink="">
      <xdr:nvSpPr>
        <xdr:cNvPr id="49" name="AutoShape 8">
          <a:extLst>
            <a:ext uri="{FF2B5EF4-FFF2-40B4-BE49-F238E27FC236}">
              <a16:creationId xmlns:a16="http://schemas.microsoft.com/office/drawing/2014/main" id="{474B293E-4F66-42EA-A349-D3547FA4B9AA}"/>
            </a:ext>
          </a:extLst>
        </xdr:cNvPr>
        <xdr:cNvSpPr>
          <a:spLocks noChangeAspect="1" noChangeArrowheads="1"/>
        </xdr:cNvSpPr>
      </xdr:nvSpPr>
      <xdr:spPr bwMode="auto">
        <a:xfrm>
          <a:off x="0" y="23050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98</xdr:row>
      <xdr:rowOff>0</xdr:rowOff>
    </xdr:from>
    <xdr:ext cx="304800" cy="295275"/>
    <xdr:sp macro="" textlink="">
      <xdr:nvSpPr>
        <xdr:cNvPr id="50" name="AutoShape 7">
          <a:extLst>
            <a:ext uri="{FF2B5EF4-FFF2-40B4-BE49-F238E27FC236}">
              <a16:creationId xmlns:a16="http://schemas.microsoft.com/office/drawing/2014/main" id="{6A6E5941-E012-4848-8F39-5DB68A77563E}"/>
            </a:ext>
          </a:extLst>
        </xdr:cNvPr>
        <xdr:cNvSpPr>
          <a:spLocks noChangeAspect="1" noChangeArrowheads="1"/>
        </xdr:cNvSpPr>
      </xdr:nvSpPr>
      <xdr:spPr bwMode="auto">
        <a:xfrm>
          <a:off x="0" y="12192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xdr:row>
      <xdr:rowOff>0</xdr:rowOff>
    </xdr:from>
    <xdr:ext cx="304800" cy="295275"/>
    <xdr:sp macro="" textlink="">
      <xdr:nvSpPr>
        <xdr:cNvPr id="51" name="AutoShape 8">
          <a:extLst>
            <a:ext uri="{FF2B5EF4-FFF2-40B4-BE49-F238E27FC236}">
              <a16:creationId xmlns:a16="http://schemas.microsoft.com/office/drawing/2014/main" id="{99C21AC7-82FC-4219-ACB3-E4D8614F7D1A}"/>
            </a:ext>
          </a:extLst>
        </xdr:cNvPr>
        <xdr:cNvSpPr>
          <a:spLocks noChangeAspect="1" noChangeArrowheads="1"/>
        </xdr:cNvSpPr>
      </xdr:nvSpPr>
      <xdr:spPr bwMode="auto">
        <a:xfrm>
          <a:off x="0" y="1400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0</xdr:col>
      <xdr:colOff>304800</xdr:colOff>
      <xdr:row>97</xdr:row>
      <xdr:rowOff>131445</xdr:rowOff>
    </xdr:to>
    <xdr:sp macro="" textlink="">
      <xdr:nvSpPr>
        <xdr:cNvPr id="2" name="AutoShape 1">
          <a:extLst>
            <a:ext uri="{FF2B5EF4-FFF2-40B4-BE49-F238E27FC236}">
              <a16:creationId xmlns:a16="http://schemas.microsoft.com/office/drawing/2014/main" id="{1C758B24-C90D-40BD-8E6A-CF67B20E6C55}"/>
            </a:ext>
          </a:extLst>
        </xdr:cNvPr>
        <xdr:cNvSpPr>
          <a:spLocks noChangeAspect="1" noChangeArrowheads="1"/>
        </xdr:cNvSpPr>
      </xdr:nvSpPr>
      <xdr:spPr bwMode="auto">
        <a:xfrm>
          <a:off x="0" y="1804035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97</xdr:row>
      <xdr:rowOff>0</xdr:rowOff>
    </xdr:from>
    <xdr:to>
      <xdr:col>0</xdr:col>
      <xdr:colOff>304800</xdr:colOff>
      <xdr:row>98</xdr:row>
      <xdr:rowOff>110490</xdr:rowOff>
    </xdr:to>
    <xdr:sp macro="" textlink="">
      <xdr:nvSpPr>
        <xdr:cNvPr id="3" name="AutoShape 2">
          <a:extLst>
            <a:ext uri="{FF2B5EF4-FFF2-40B4-BE49-F238E27FC236}">
              <a16:creationId xmlns:a16="http://schemas.microsoft.com/office/drawing/2014/main" id="{7CB7C6F3-9704-48A4-BD7A-274BA7DF50D7}"/>
            </a:ext>
          </a:extLst>
        </xdr:cNvPr>
        <xdr:cNvSpPr>
          <a:spLocks noChangeAspect="1" noChangeArrowheads="1"/>
        </xdr:cNvSpPr>
      </xdr:nvSpPr>
      <xdr:spPr bwMode="auto">
        <a:xfrm>
          <a:off x="0" y="18221325"/>
          <a:ext cx="304800" cy="2914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98</xdr:row>
      <xdr:rowOff>0</xdr:rowOff>
    </xdr:from>
    <xdr:to>
      <xdr:col>0</xdr:col>
      <xdr:colOff>304800</xdr:colOff>
      <xdr:row>99</xdr:row>
      <xdr:rowOff>112395</xdr:rowOff>
    </xdr:to>
    <xdr:sp macro="" textlink="">
      <xdr:nvSpPr>
        <xdr:cNvPr id="4" name="AutoShape 3">
          <a:extLst>
            <a:ext uri="{FF2B5EF4-FFF2-40B4-BE49-F238E27FC236}">
              <a16:creationId xmlns:a16="http://schemas.microsoft.com/office/drawing/2014/main" id="{659D6C1C-B2F9-46B0-9C8E-CDD8711D109C}"/>
            </a:ext>
          </a:extLst>
        </xdr:cNvPr>
        <xdr:cNvSpPr>
          <a:spLocks noChangeAspect="1" noChangeArrowheads="1"/>
        </xdr:cNvSpPr>
      </xdr:nvSpPr>
      <xdr:spPr bwMode="auto">
        <a:xfrm>
          <a:off x="0" y="184023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100</xdr:row>
      <xdr:rowOff>0</xdr:rowOff>
    </xdr:from>
    <xdr:to>
      <xdr:col>0</xdr:col>
      <xdr:colOff>304800</xdr:colOff>
      <xdr:row>101</xdr:row>
      <xdr:rowOff>112395</xdr:rowOff>
    </xdr:to>
    <xdr:sp macro="" textlink="">
      <xdr:nvSpPr>
        <xdr:cNvPr id="5" name="AutoShape 4">
          <a:extLst>
            <a:ext uri="{FF2B5EF4-FFF2-40B4-BE49-F238E27FC236}">
              <a16:creationId xmlns:a16="http://schemas.microsoft.com/office/drawing/2014/main" id="{B8C6DFB5-3F5F-42FB-B944-0DE75D0780E0}"/>
            </a:ext>
          </a:extLst>
        </xdr:cNvPr>
        <xdr:cNvSpPr>
          <a:spLocks noChangeAspect="1" noChangeArrowheads="1"/>
        </xdr:cNvSpPr>
      </xdr:nvSpPr>
      <xdr:spPr bwMode="auto">
        <a:xfrm>
          <a:off x="0" y="18764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101</xdr:row>
      <xdr:rowOff>0</xdr:rowOff>
    </xdr:from>
    <xdr:to>
      <xdr:col>0</xdr:col>
      <xdr:colOff>304800</xdr:colOff>
      <xdr:row>102</xdr:row>
      <xdr:rowOff>112395</xdr:rowOff>
    </xdr:to>
    <xdr:sp macro="" textlink="">
      <xdr:nvSpPr>
        <xdr:cNvPr id="6" name="AutoShape 5">
          <a:extLst>
            <a:ext uri="{FF2B5EF4-FFF2-40B4-BE49-F238E27FC236}">
              <a16:creationId xmlns:a16="http://schemas.microsoft.com/office/drawing/2014/main" id="{B79195C3-CE10-49BF-9DBD-23907DAE309E}"/>
            </a:ext>
          </a:extLst>
        </xdr:cNvPr>
        <xdr:cNvSpPr>
          <a:spLocks noChangeAspect="1" noChangeArrowheads="1"/>
        </xdr:cNvSpPr>
      </xdr:nvSpPr>
      <xdr:spPr bwMode="auto">
        <a:xfrm>
          <a:off x="0" y="189452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102</xdr:row>
      <xdr:rowOff>0</xdr:rowOff>
    </xdr:from>
    <xdr:to>
      <xdr:col>0</xdr:col>
      <xdr:colOff>304800</xdr:colOff>
      <xdr:row>103</xdr:row>
      <xdr:rowOff>112395</xdr:rowOff>
    </xdr:to>
    <xdr:sp macro="" textlink="">
      <xdr:nvSpPr>
        <xdr:cNvPr id="7" name="AutoShape 6">
          <a:extLst>
            <a:ext uri="{FF2B5EF4-FFF2-40B4-BE49-F238E27FC236}">
              <a16:creationId xmlns:a16="http://schemas.microsoft.com/office/drawing/2014/main" id="{3BED4F02-D95A-46F5-9C67-F1F162A656EF}"/>
            </a:ext>
          </a:extLst>
        </xdr:cNvPr>
        <xdr:cNvSpPr>
          <a:spLocks noChangeAspect="1" noChangeArrowheads="1"/>
        </xdr:cNvSpPr>
      </xdr:nvSpPr>
      <xdr:spPr bwMode="auto">
        <a:xfrm>
          <a:off x="0" y="19126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103</xdr:row>
      <xdr:rowOff>0</xdr:rowOff>
    </xdr:from>
    <xdr:to>
      <xdr:col>0</xdr:col>
      <xdr:colOff>304800</xdr:colOff>
      <xdr:row>104</xdr:row>
      <xdr:rowOff>112395</xdr:rowOff>
    </xdr:to>
    <xdr:sp macro="" textlink="">
      <xdr:nvSpPr>
        <xdr:cNvPr id="8" name="AutoShape 7">
          <a:extLst>
            <a:ext uri="{FF2B5EF4-FFF2-40B4-BE49-F238E27FC236}">
              <a16:creationId xmlns:a16="http://schemas.microsoft.com/office/drawing/2014/main" id="{3C7C57A9-3079-4676-94D3-FD0FD3924CFC}"/>
            </a:ext>
          </a:extLst>
        </xdr:cNvPr>
        <xdr:cNvSpPr>
          <a:spLocks noChangeAspect="1" noChangeArrowheads="1"/>
        </xdr:cNvSpPr>
      </xdr:nvSpPr>
      <xdr:spPr bwMode="auto">
        <a:xfrm>
          <a:off x="0" y="19307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104</xdr:row>
      <xdr:rowOff>0</xdr:rowOff>
    </xdr:from>
    <xdr:to>
      <xdr:col>0</xdr:col>
      <xdr:colOff>304800</xdr:colOff>
      <xdr:row>105</xdr:row>
      <xdr:rowOff>112395</xdr:rowOff>
    </xdr:to>
    <xdr:sp macro="" textlink="">
      <xdr:nvSpPr>
        <xdr:cNvPr id="9" name="AutoShape 8">
          <a:extLst>
            <a:ext uri="{FF2B5EF4-FFF2-40B4-BE49-F238E27FC236}">
              <a16:creationId xmlns:a16="http://schemas.microsoft.com/office/drawing/2014/main" id="{9D191625-0C17-42B4-8D05-9DA62D04874E}"/>
            </a:ext>
          </a:extLst>
        </xdr:cNvPr>
        <xdr:cNvSpPr>
          <a:spLocks noChangeAspect="1" noChangeArrowheads="1"/>
        </xdr:cNvSpPr>
      </xdr:nvSpPr>
      <xdr:spPr bwMode="auto">
        <a:xfrm>
          <a:off x="0" y="194881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98</xdr:row>
      <xdr:rowOff>0</xdr:rowOff>
    </xdr:from>
    <xdr:ext cx="304800" cy="295275"/>
    <xdr:sp macro="" textlink="">
      <xdr:nvSpPr>
        <xdr:cNvPr id="10" name="AutoShape 7">
          <a:extLst>
            <a:ext uri="{FF2B5EF4-FFF2-40B4-BE49-F238E27FC236}">
              <a16:creationId xmlns:a16="http://schemas.microsoft.com/office/drawing/2014/main" id="{185CCDD6-C113-4430-A39D-DDC8CF0D63FF}"/>
            </a:ext>
          </a:extLst>
        </xdr:cNvPr>
        <xdr:cNvSpPr>
          <a:spLocks noChangeAspect="1" noChangeArrowheads="1"/>
        </xdr:cNvSpPr>
      </xdr:nvSpPr>
      <xdr:spPr bwMode="auto">
        <a:xfrm>
          <a:off x="0" y="184023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xdr:row>
      <xdr:rowOff>0</xdr:rowOff>
    </xdr:from>
    <xdr:ext cx="304800" cy="295275"/>
    <xdr:sp macro="" textlink="">
      <xdr:nvSpPr>
        <xdr:cNvPr id="11" name="AutoShape 8">
          <a:extLst>
            <a:ext uri="{FF2B5EF4-FFF2-40B4-BE49-F238E27FC236}">
              <a16:creationId xmlns:a16="http://schemas.microsoft.com/office/drawing/2014/main" id="{FD445F55-F475-424D-AAD2-DC5C45305A71}"/>
            </a:ext>
          </a:extLst>
        </xdr:cNvPr>
        <xdr:cNvSpPr>
          <a:spLocks noChangeAspect="1" noChangeArrowheads="1"/>
        </xdr:cNvSpPr>
      </xdr:nvSpPr>
      <xdr:spPr bwMode="auto">
        <a:xfrm>
          <a:off x="0" y="185832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B181D0-46E1-488E-B348-42F9D10D9485}" name="Table3" displayName="Table3" ref="A4:C22" headerRowCount="0" totalsRowShown="0" headerRowDxfId="76">
  <tableColumns count="3">
    <tableColumn id="1" xr3:uid="{7A61284F-1531-45AC-8906-D931BD187869}" name="DRE1 ESG strategy during development " headerRowDxfId="75" dataDxfId="74"/>
    <tableColumn id="4" xr3:uid="{8C019B58-9E1C-44D4-AE15-CCFFC33AE498}" name="Column2" headerRowDxfId="73"/>
    <tableColumn id="2" xr3:uid="{EA4F02B1-4B01-4319-B668-F0180839E8C0}" name="Column1" headerRowDxfId="72" dataDxfId="71"/>
  </tableColumns>
  <tableStyleInfo name="Table Style 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A88381-94E7-42CE-9E72-D92973DB976B}" name="Table32" displayName="Table32" ref="A4:C22" headerRowCount="0" totalsRowShown="0" headerRowDxfId="49">
  <tableColumns count="3">
    <tableColumn id="1" xr3:uid="{E3F91149-62D9-4173-84FD-23E0FE2AA992}" name="DRE1 ESG strategy during development " headerRowDxfId="48" dataDxfId="47"/>
    <tableColumn id="4" xr3:uid="{EC03C841-AD37-4C73-B892-5642AA18D697}" name="Column2" headerRowDxfId="46"/>
    <tableColumn id="2" xr3:uid="{94150F33-A0A5-4BBA-B3A6-9D1C748F0C97}" name="Column1" headerRowDxfId="45" dataDxfId="44"/>
  </tableColumns>
  <tableStyleInfo name="Table Style 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9EE090F-DA87-4BAB-9B92-96AFF27F5965}" name="Table27" displayName="Table27" ref="A26:C33" totalsRowShown="0">
  <autoFilter ref="A26:C33" xr:uid="{C9EE090F-DA87-4BAB-9B92-96AFF27F5965}">
    <filterColumn colId="0" hiddenButton="1"/>
    <filterColumn colId="1" hiddenButton="1"/>
    <filterColumn colId="2" hiddenButton="1"/>
  </autoFilter>
  <tableColumns count="3">
    <tableColumn id="1" xr3:uid="{65AEA0D3-A4D6-465C-9118-EF5C53E9D078}" name="◊ Connect to multi-modal transit networks" dataDxfId="43"/>
    <tableColumn id="2" xr3:uid="{4880D30F-F1D7-42CA-94E1-FE70D0DDB430}" name="☑️" dataDxfId="42"/>
    <tableColumn id="3" xr3:uid="{7DC0F846-5F45-46F3-9454-09DB5244BBCA}" name="11.501.2 Multi-Modal Transportation" dataDxfId="41"/>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2088DF5-34FF-4F64-A1E6-11D0D05E6A8A}" name="Table28" displayName="Table28" ref="A37:C44" totalsRowShown="0">
  <autoFilter ref="A37:C44" xr:uid="{12088DF5-34FF-4F64-A1E6-11D0D05E6A8A}">
    <filterColumn colId="0" hiddenButton="1"/>
    <filterColumn colId="1" hiddenButton="1"/>
    <filterColumn colId="2" hiddenButton="1"/>
  </autoFilter>
  <tableColumns count="3">
    <tableColumn id="1" xr3:uid="{659D67F7-7D01-4B25-A100-731E291C439F}" name="◊ Manage waste by diverting construction and demolition materials from disposal " dataDxfId="40"/>
    <tableColumn id="2" xr3:uid="{DF631FDE-D44D-4AF2-903D-609F5E740C5D}" name="☑️" dataDxfId="39"/>
    <tableColumn id="3" xr3:uid="{BFCCC91A-920B-4ED7-A4DE-C4408F9320E4}" name="11.605 Recycled Construction Waste" dataDxfId="38"/>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D810B17-3F33-4171-8D22-851DDDAFD533}" name="Table29" displayName="Table29" ref="A49:C60" totalsRowShown="0">
  <autoFilter ref="A49:C60" xr:uid="{5D810B17-3F33-4171-8D22-851DDDAFD533}">
    <filterColumn colId="0" hiddenButton="1"/>
    <filterColumn colId="1" hiddenButton="1"/>
    <filterColumn colId="2" hiddenButton="1"/>
  </autoFilter>
  <tableColumns count="3">
    <tableColumn id="1" xr3:uid="{31505FBA-F954-470B-ADCD-7B616D9488E8}" name="◊ Environmental Product Declarations" dataDxfId="37"/>
    <tableColumn id="2" xr3:uid="{E4AC54CD-DD27-41BE-91F1-735065138940}" name="☑️" dataDxfId="36"/>
    <tableColumn id="3" xr3:uid="{54C5FDA1-9F22-48C8-8588-C0E4CB97FE02}" name="11.611.1 Product Declarations" dataDxfId="35"/>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73E9C33-68CF-4138-AE00-ABAAF69F18C2}" name="Table30" displayName="Table30" ref="A70:C88" totalsRowShown="0">
  <autoFilter ref="A70:C88" xr:uid="{773E9C33-68CF-4138-AE00-ABAAF69F18C2}">
    <filterColumn colId="0" hiddenButton="1"/>
    <filterColumn colId="1" hiddenButton="1"/>
    <filterColumn colId="2" hiddenButton="1"/>
  </autoFilter>
  <tableColumns count="3">
    <tableColumn id="1" xr3:uid="{F8DD5000-3E03-4BFC-8D83-EBAD1F6A20CD}" name="◊ Integrative design process" dataDxfId="34"/>
    <tableColumn id="2" xr3:uid="{67B2ED43-E0B3-4181-ADA9-54B6BCE6BD88}" name="☑️" dataDxfId="33"/>
    <tableColumn id="3" xr3:uid="{5F9F6827-2611-4C33-B35F-EF2ED50E5653}" name="11.701 Minimum Energy Efficiency Requirements" dataDxfId="32"/>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DC5AAD6-258E-43AD-BD67-103D77FE0392}" name="Table31" displayName="Table31" ref="A110:C129" totalsRowShown="0">
  <autoFilter ref="A110:C129" xr:uid="{0DC5AAD6-258E-43AD-BD67-103D77FE0392}">
    <filterColumn colId="0" hiddenButton="1"/>
    <filterColumn colId="1" hiddenButton="1"/>
    <filterColumn colId="2" hiddenButton="1"/>
  </autoFilter>
  <tableColumns count="3">
    <tableColumn id="1" xr3:uid="{C7A96333-6E4E-4A70-A6A6-32DDB67481D0}" name="◊ Development and implementation of a commissioning plan" dataDxfId="31"/>
    <tableColumn id="2" xr3:uid="{7EDF0424-D45B-4C93-99DD-76D97F7583DA}" name="☑️"/>
    <tableColumn id="3" xr3:uid="{342817EA-B486-4A30-AE3B-CD83E21DAA68}" name="11.801, 11.802 Water Efficiency"/>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47980AB-1558-418F-B758-34AD78D518D6}" name="Table34" displayName="Table34" ref="A135:C144" totalsRowShown="0">
  <autoFilter ref="A135:C144" xr:uid="{947980AB-1558-418F-B758-34AD78D518D6}">
    <filterColumn colId="0" hiddenButton="1"/>
    <filterColumn colId="1" hiddenButton="1"/>
    <filterColumn colId="2" hiddenButton="1"/>
  </autoFilter>
  <tableColumns count="3">
    <tableColumn id="1" xr3:uid="{1FE3EC20-7594-4A16-A456-7B9783426562}" name="Diversion rate requirements" dataDxfId="30"/>
    <tableColumn id="2" xr3:uid="{4CDE21CF-5A4F-41F4-9680-BACA98503279}" name="☑️" dataDxfId="29"/>
    <tableColumn id="3" xr3:uid="{ADA0864D-A2C8-4B73-9220-8CA77FA0AB89}" name="11.605.2 Construction Waste Management Plan"/>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42BA297-6838-4EBD-8369-01D2D170E36B}" name="Table35" displayName="Table35" ref="A153:C170" totalsRowShown="0">
  <autoFilter ref="A153:C170" xr:uid="{742BA297-6838-4EBD-8369-01D2D170E36B}">
    <filterColumn colId="0" hiddenButton="1"/>
    <filterColumn colId="1" hiddenButton="1"/>
    <filterColumn colId="2" hiddenButton="1"/>
  </autoFilter>
  <tableColumns count="3">
    <tableColumn id="1" xr3:uid="{29752D35-8C2E-4002-8052-4A2B4E95BF4A}" name="◊ Acoustic comfort" dataDxfId="28"/>
    <tableColumn id="2" xr3:uid="{6E2959AF-16C3-4FBC-A645-2ACFC42BC7BB}" name="☑️" dataDxfId="27"/>
    <tableColumn id="3" xr3:uid="{2500BEFD-F779-42F9-888F-1F0AAAF6CCD7}" name="11.905.4 Sound Barrier" dataDxfId="26"/>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EEFD7D-5366-48C8-8AEC-424434F00AA1}" name="Table33" displayName="Table33" ref="A4:C22" headerRowCount="0" totalsRowShown="0" headerRowDxfId="25">
  <tableColumns count="3">
    <tableColumn id="1" xr3:uid="{E481F9C2-58C1-488C-BB79-985BEDC27B44}" name="DRE1 ESG strategy during development " headerRowDxfId="24" dataDxfId="23"/>
    <tableColumn id="4" xr3:uid="{A62FBD22-BC5C-44A3-84B2-60BE7D4FA67A}" name="Column2" headerRowDxfId="22"/>
    <tableColumn id="2" xr3:uid="{10862393-2EDE-4DDE-A5FF-0ECF3C0EBD1A}" name="Column1" headerRowDxfId="21" dataDxfId="20"/>
  </tableColumns>
  <tableStyleInfo name="Table Style 1"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54D6C96-C840-4076-8A07-AF0510DAB54E}" name="Table21" displayName="Table21" ref="A27:C38" totalsRowShown="0">
  <autoFilter ref="A27:C38" xr:uid="{554D6C96-C840-4076-8A07-AF0510DAB54E}">
    <filterColumn colId="0" hiddenButton="1"/>
    <filterColumn colId="1" hiddenButton="1"/>
    <filterColumn colId="2" hiddenButton="1"/>
  </autoFilter>
  <tableColumns count="3">
    <tableColumn id="1" xr3:uid="{EEFA8CE3-8E33-4892-9D27-5D905BED3CAD}" name="◊ Environmental Product Declarations" dataDxfId="19"/>
    <tableColumn id="2" xr3:uid="{F70FF79B-D6E0-4853-AC8D-CAA32F4DC215}" name=" " dataDxfId="18"/>
    <tableColumn id="3" xr3:uid="{529C9DEB-ED99-4F7D-A177-700C2770E600}" name="  " dataDxfId="1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1291CDB-DF5E-4533-BE25-1D9598F78B52}" name="Table5" displayName="Table5" ref="A26:C33" totalsRowShown="0">
  <autoFilter ref="A26:C33" xr:uid="{E1291CDB-DF5E-4533-BE25-1D9598F78B52}">
    <filterColumn colId="0" hiddenButton="1"/>
    <filterColumn colId="1" hiddenButton="1"/>
    <filterColumn colId="2" hiddenButton="1"/>
  </autoFilter>
  <tableColumns count="3">
    <tableColumn id="1" xr3:uid="{80602ECF-6B95-4FCB-AA21-B801D1046D28}" name="◊ Connect to multi-modal transit networks" dataDxfId="70"/>
    <tableColumn id="2" xr3:uid="{5E3A52AA-639E-4B67-BE73-ACFD0DA5077A}" name="☑️" dataDxfId="69"/>
    <tableColumn id="3" xr3:uid="{4BAC398C-D4AC-46D4-AFA7-FF0A8C920C3E}" name="501.2 Multi-modal transportation" dataDxfId="68"/>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ECDEF0E-F964-47D6-BB21-DBE5935F62DC}" name="Table22" displayName="Table22" ref="A44:C62" totalsRowShown="0">
  <autoFilter ref="A44:C62" xr:uid="{2ECDEF0E-F964-47D6-BB21-DBE5935F62DC}">
    <filterColumn colId="0" hiddenButton="1"/>
    <filterColumn colId="1" hiddenButton="1"/>
    <filterColumn colId="2" hiddenButton="1"/>
  </autoFilter>
  <tableColumns count="3">
    <tableColumn id="1" xr3:uid="{7CF85DB1-70D7-4EB0-8F81-E23204211C1A}" name="◊ Integrative design process" dataDxfId="16"/>
    <tableColumn id="2" xr3:uid="{A3C0FCFD-4017-4ADA-A271-01B4316F00BF}" name="☑️" dataDxfId="15"/>
    <tableColumn id="3" xr3:uid="{56C572D3-BEB0-4967-8DD0-0D7A350C82F7}" name="1203.10 Energy Performance Pathway, 1203.11 Energy Prescriptive Pathway, 1203.15.1 ERI Target Compliance" dataDxfId="14"/>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927337-05F7-4151-829F-5F237925587D}" name="Table23" displayName="Table23" ref="A68:C86" totalsRowShown="0">
  <autoFilter ref="A68:C86" xr:uid="{93927337-05F7-4151-829F-5F237925587D}">
    <filterColumn colId="0" hiddenButton="1"/>
    <filterColumn colId="1" hiddenButton="1"/>
    <filterColumn colId="2" hiddenButton="1"/>
  </autoFilter>
  <tableColumns count="3">
    <tableColumn id="1" xr3:uid="{A2ED245E-71B5-4A85-AFB9-8A1408AF0A35}" name="◊ Integrative design for water conservation" dataDxfId="13"/>
    <tableColumn id="2" xr3:uid="{41BF46B5-6533-420E-8197-C205A58EDFBC}" name="☑️"/>
    <tableColumn id="3" xr3:uid="{A28092C2-48C6-4817-8D30-2631B2C92819}" name="1204.4 Alternative Compliance Path (WRI)" dataDxfId="1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FB7304F-EC62-43CC-BC07-6DC2560BE0F4}" name="Table24" displayName="Table24" ref="A117:C119" totalsRowShown="0">
  <autoFilter ref="A117:C119" xr:uid="{EFB7304F-EC62-43CC-BC07-6DC2560BE0F4}">
    <filterColumn colId="0" hiddenButton="1"/>
    <filterColumn colId="1" hiddenButton="1"/>
    <filterColumn colId="2" hiddenButton="1"/>
  </autoFilter>
  <tableColumns count="3">
    <tableColumn id="1" xr3:uid="{DE86548D-FE4B-428F-9B9A-7450BF34D604}" name="◊ 1-The entity requires projects to align with requirements of a third-party green building rating system but does not require certification" dataDxfId="11"/>
    <tableColumn id="2" xr3:uid="{162192F8-2CBE-4CBC-8A39-D35141BA32D1}" name=" " dataDxfId="10"/>
    <tableColumn id="3" xr3:uid="{F32017AF-7E83-4E97-88B8-EE05D11C05E9}" name="  "/>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57FFF4E-CB1D-48F6-BA18-0269860A33D5}" name="Table25" displayName="Table25" ref="A91:C112" totalsRowShown="0">
  <autoFilter ref="A91:C112" xr:uid="{057FFF4E-CB1D-48F6-BA18-0269860A33D5}">
    <filterColumn colId="0" hiddenButton="1"/>
    <filterColumn colId="1" hiddenButton="1"/>
    <filterColumn colId="2" hiddenButton="1"/>
  </autoFilter>
  <tableColumns count="3">
    <tableColumn id="1" xr3:uid="{92EB9CF1-97B5-482B-B5B4-D43B35790A3E}" name="◊ Health Impact Assessment" dataDxfId="9"/>
    <tableColumn id="2" xr3:uid="{B8DB7FB4-4FC4-40FF-9C94-59CF19CF7187}" name=" " dataDxfId="8"/>
    <tableColumn id="3" xr3:uid="{06D9DE27-8CC6-4CDF-A09E-68D132C42B85}" name="  " dataDxfId="7"/>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2AC9AAA-F11E-4C42-86C5-DB902246885F}" name="Table17" displayName="Table17" ref="A4:C11" totalsRowShown="0">
  <autoFilter ref="A4:C11" xr:uid="{E2AC9AAA-F11E-4C42-86C5-DB902246885F}">
    <filterColumn colId="0" hiddenButton="1"/>
    <filterColumn colId="1" hiddenButton="1"/>
    <filterColumn colId="2" hiddenButton="1"/>
  </autoFilter>
  <tableColumns count="3">
    <tableColumn id="1" xr3:uid="{885A41EC-4158-4E58-A16E-73EEAB49F9BB}" name="◊ Connect to multi-modal transit networks" dataDxfId="6"/>
    <tableColumn id="2" xr3:uid="{7516CA28-5D02-4687-AF79-39EC8C51187C}" name="☑️" dataDxfId="5"/>
    <tableColumn id="3" xr3:uid="{7B425C68-5B84-4E27-BFDE-DC05AC5639ED}" name="405.6 Multi-Modal Transportation" dataDxfId="4"/>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506C52C-0B5F-4E5E-8018-563E76C84305}" name="Table18" displayName="Table18" ref="A15:C22" totalsRowShown="0">
  <autoFilter ref="A15:C22" xr:uid="{8506C52C-0B5F-4E5E-8018-563E76C84305}">
    <filterColumn colId="0" hiddenButton="1"/>
    <filterColumn colId="1" hiddenButton="1"/>
    <filterColumn colId="2" hiddenButton="1"/>
  </autoFilter>
  <tableColumns count="3">
    <tableColumn id="1" xr3:uid="{B62B312D-55B2-445C-A7AE-1039A7F46524}" name="◊ Manage waste by diverting construction and demolition materials from disposal " dataDxfId="3"/>
    <tableColumn id="2" xr3:uid="{F911656A-5F23-40AE-A019-A43B920341A8}" name="☑️" dataDxfId="2"/>
    <tableColumn id="3" xr3:uid="{800E1B93-7541-4C8A-902B-D103728F07E7}" name="403.11 Demolition of Existing Building" dataDxfId="1"/>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AF83B68-D1BC-49E0-A4A4-D8F7020998E9}" name="Table19" displayName="Table19" ref="A27:C29" totalsRowShown="0">
  <autoFilter ref="A27:C29" xr:uid="{DAF83B68-D1BC-49E0-A4A4-D8F7020998E9}">
    <filterColumn colId="0" hiddenButton="1"/>
    <filterColumn colId="1" hiddenButton="1"/>
    <filterColumn colId="2" hiddenButton="1"/>
  </autoFilter>
  <tableColumns count="3">
    <tableColumn id="1" xr3:uid="{CFC89B2D-FF6D-495D-A9F4-96C70FF1F25E}" name="◊ 1-The entity requires projects to align with requirements of a third-party green building rating system but does not require certification"/>
    <tableColumn id="2" xr3:uid="{1AA1E373-DF8D-48FE-91DC-F487B17B3B40}" name="  " dataDxfId="0"/>
    <tableColumn id="3" xr3:uid="{7A2A9C76-34B4-4B90-BFBC-6E8BE27C5AA9}" name=" "/>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841C1C6-6824-4C74-84D6-2BB345CFE224}" name="Table6" displayName="Table6" ref="A37:C44" totalsRowShown="0">
  <autoFilter ref="A37:C44" xr:uid="{4841C1C6-6824-4C74-84D6-2BB345CFE224}">
    <filterColumn colId="0" hiddenButton="1"/>
    <filterColumn colId="1" hiddenButton="1"/>
    <filterColumn colId="2" hiddenButton="1"/>
  </autoFilter>
  <tableColumns count="3">
    <tableColumn id="1" xr3:uid="{A9FF5CED-C30F-4934-93F2-64B71AD2B755}" name="◊ Manage waste by diverting construction and demolition materials from disposal " dataDxfId="67"/>
    <tableColumn id="2" xr3:uid="{07C716C8-C2A1-410F-9ACB-DA8FBF530BC2}" name="☑️" dataDxfId="66"/>
    <tableColumn id="3" xr3:uid="{4776CBBF-FB29-4AC0-8169-2C02FEED40C8}" name="503.8 Demolition of Existing Building and 605 Recycled Construction Waste" dataDxfId="6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2F8671E-CFB2-4B05-BF57-F51BA978B830}" name="Table8" displayName="Table8" ref="A49:C60" totalsRowShown="0">
  <autoFilter ref="A49:C60" xr:uid="{22F8671E-CFB2-4B05-BF57-F51BA978B830}">
    <filterColumn colId="0" hiddenButton="1"/>
    <filterColumn colId="1" hiddenButton="1"/>
    <filterColumn colId="2" hiddenButton="1"/>
  </autoFilter>
  <tableColumns count="3">
    <tableColumn id="1" xr3:uid="{AC3CD447-38BC-4894-B966-204E21F56C96}" name="◊ Environmental Product Declarations" dataDxfId="64"/>
    <tableColumn id="2" xr3:uid="{8680B96E-3370-4F87-AEDC-292910B5F477}" name="☑️" dataDxfId="63"/>
    <tableColumn id="3" xr3:uid="{9EC4A9DE-E13B-4179-81C4-F1C637D6A34B}" name="611.1 Product Declarations" dataDxfId="6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A2FCDF7-B71F-4356-AA70-EC08D899D9BE}" name="Table10" displayName="Table10" ref="A70:C88" totalsRowShown="0">
  <autoFilter ref="A70:C88" xr:uid="{1A2FCDF7-B71F-4356-AA70-EC08D899D9BE}">
    <filterColumn colId="0" hiddenButton="1"/>
    <filterColumn colId="1" hiddenButton="1"/>
    <filterColumn colId="2" hiddenButton="1"/>
  </autoFilter>
  <tableColumns count="3">
    <tableColumn id="1" xr3:uid="{7291B561-2E91-48F4-BAF0-98D85870F95E}" name="◊ Integrative design process" dataDxfId="61"/>
    <tableColumn id="2" xr3:uid="{4D924933-FBB3-431E-8375-D558D01215B5}" name="☑️" dataDxfId="60"/>
    <tableColumn id="3" xr3:uid="{DB063611-03E3-40BB-89ED-4EC0B0FFCF4D}" name="Chapter 7" dataDxfId="59"/>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681A153-C8AD-45BF-9538-8EFF5A5ED818}" name="Table12" displayName="Table12" ref="A110:C129" totalsRowShown="0">
  <autoFilter ref="A110:C129" xr:uid="{9681A153-C8AD-45BF-9538-8EFF5A5ED818}">
    <filterColumn colId="0" hiddenButton="1"/>
    <filterColumn colId="1" hiddenButton="1"/>
    <filterColumn colId="2" hiddenButton="1"/>
  </autoFilter>
  <tableColumns count="3">
    <tableColumn id="1" xr3:uid="{8084F250-1F05-488B-8468-DED92ED8068F}" name="◊ Development and implementation of a commissioning plan" dataDxfId="58"/>
    <tableColumn id="2" xr3:uid="{A0CAD33C-B95C-4A26-93AC-DAD07588892F}" name="☑️"/>
    <tableColumn id="3" xr3:uid="{712FF146-ED06-44AF-81D3-9E900A968284}" name="Chapter 8, Water Rating Index (WRI) Score and NGBS Green+ ZERO WATER"/>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EE6B365-EDF2-4224-B8E8-5A6F67D8C9EB}" name="Table14" displayName="Table14" ref="A135:C143" totalsRowShown="0">
  <autoFilter ref="A135:C143" xr:uid="{4EE6B365-EDF2-4224-B8E8-5A6F67D8C9EB}">
    <filterColumn colId="0" hiddenButton="1"/>
    <filterColumn colId="1" hiddenButton="1"/>
    <filterColumn colId="2" hiddenButton="1"/>
  </autoFilter>
  <tableColumns count="3">
    <tableColumn id="1" xr3:uid="{0341AA69-C457-411C-A2C5-072C60939E87}" name="Diversion rate requirements" dataDxfId="57"/>
    <tableColumn id="2" xr3:uid="{2BBB3681-7F8B-4245-B979-EE2AD5D6EFFD}" name="☑️" dataDxfId="56"/>
    <tableColumn id="3" xr3:uid="{F6AFBB12-2798-4E74-B3C2-0ADE30164886}" name="605.2 Construction Waste Management Plan" dataDxfId="55"/>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F270555-1ABE-4A5C-BA93-259D75EBD1E3}" name="Table15" displayName="Table15" ref="A152:C169" totalsRowShown="0">
  <autoFilter ref="A152:C169" xr:uid="{4F270555-1ABE-4A5C-BA93-259D75EBD1E3}">
    <filterColumn colId="0" hiddenButton="1"/>
    <filterColumn colId="1" hiddenButton="1"/>
    <filterColumn colId="2" hiddenButton="1"/>
  </autoFilter>
  <tableColumns count="3">
    <tableColumn id="1" xr3:uid="{21B42BE0-4B2C-447B-B046-E5F8EFFD1344}" name="◊ Acoustic comfort" dataDxfId="54"/>
    <tableColumn id="2" xr3:uid="{1A207CF0-73CB-4456-BAFD-8EE3C4CF184E}" name="☑️" dataDxfId="53"/>
    <tableColumn id="3" xr3:uid="{9EF54539-19A2-496B-89E7-A8ADB8DA3082}" name="905.4 Sound Barrier" dataDxfId="52"/>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4C4C208-91D7-41C0-834E-28E19DDEBEBB}" name="Table16" displayName="Table16" ref="A174:C176" totalsRowShown="0">
  <autoFilter ref="A174:C176" xr:uid="{B4C4C208-91D7-41C0-834E-28E19DDEBEBB}">
    <filterColumn colId="0" hiddenButton="1"/>
    <filterColumn colId="1" hiddenButton="1"/>
    <filterColumn colId="2" hiddenButton="1"/>
  </autoFilter>
  <tableColumns count="3">
    <tableColumn id="1" xr3:uid="{7A188162-B01C-449C-A895-321942D905A1}" name="◊ 1-The entity requires projects to align with requirements of a third-party green building rating system but does not require certification" dataDxfId="51"/>
    <tableColumn id="2" xr3:uid="{EC0E5F28-C878-470F-8AAA-A0E43AEB24E4}" name="  " dataDxfId="50"/>
    <tableColumn id="3" xr3:uid="{262F7053-76DA-4481-8724-C20DEF34336E}" name="   "/>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resb-prd-public.s3.amazonaws.com/2023/2023_Reference_Guide/GRESB_Real_Estate_Standard_Changes" TargetMode="External"/><Relationship Id="rId3" Type="http://schemas.openxmlformats.org/officeDocument/2006/relationships/hyperlink" Target="https://www.homeinnovation.com/-/media/Files/Certification/Green_Building/NGBS-Green-Good-for-Investors.pdf" TargetMode="External"/><Relationship Id="rId7" Type="http://schemas.openxmlformats.org/officeDocument/2006/relationships/hyperlink" Target="https://documents.gresb.com/generated_files/real_estate/2023/real_estate/scoring_document/complete.html" TargetMode="External"/><Relationship Id="rId2" Type="http://schemas.openxmlformats.org/officeDocument/2006/relationships/hyperlink" Target="https://www.homeinnovation.com/-/media/Files/Certification/Green_Building/NGBS_Green_Land_Devel_Flyr.pdf" TargetMode="External"/><Relationship Id="rId1" Type="http://schemas.openxmlformats.org/officeDocument/2006/relationships/hyperlink" Target="https://documents.gresb.com/generated_files/real_estate/2022/real_estate/reference_guide/complete.html" TargetMode="External"/><Relationship Id="rId6" Type="http://schemas.openxmlformats.org/officeDocument/2006/relationships/hyperlink" Target="https://www.homeinnovation.com/-/media/Files/Certification/Green_Building/BustingMyths.pdf" TargetMode="External"/><Relationship Id="rId5" Type="http://schemas.openxmlformats.org/officeDocument/2006/relationships/hyperlink" Target="https://www.homeinnovation.com/services/certification/water_efficiency_certifications/certified_water_rating" TargetMode="External"/><Relationship Id="rId10" Type="http://schemas.openxmlformats.org/officeDocument/2006/relationships/drawing" Target="../drawings/drawing1.xml"/><Relationship Id="rId4" Type="http://schemas.openxmlformats.org/officeDocument/2006/relationships/hyperlink" Target="https://www.homeinnovation.com/services/certification/green_homes/ngbs_green_pl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3.xml"/><Relationship Id="rId5" Type="http://schemas.openxmlformats.org/officeDocument/2006/relationships/table" Target="../tables/table12.xml"/><Relationship Id="rId10" Type="http://schemas.openxmlformats.org/officeDocument/2006/relationships/table" Target="../tables/table17.xml"/><Relationship Id="rId4" Type="http://schemas.openxmlformats.org/officeDocument/2006/relationships/table" Target="../tables/table11.xml"/><Relationship Id="rId9" Type="http://schemas.openxmlformats.org/officeDocument/2006/relationships/table" Target="../tables/table1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4.bin"/><Relationship Id="rId4" Type="http://schemas.openxmlformats.org/officeDocument/2006/relationships/table" Target="../tables/table2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6" Type="http://schemas.openxmlformats.org/officeDocument/2006/relationships/hyperlink" Target="https://www.homeinnovation.com/services/certification/green_certified_products/green_certified_product_detail?prodid=524" TargetMode="External"/><Relationship Id="rId21" Type="http://schemas.openxmlformats.org/officeDocument/2006/relationships/hyperlink" Target="https://www.homeinnovation.com/services/certification/green_certified_products/green_certified_product_detail?prodid=562" TargetMode="External"/><Relationship Id="rId42" Type="http://schemas.openxmlformats.org/officeDocument/2006/relationships/hyperlink" Target="https://www.homeinnovation.com/services/certification/green_certified_products/green_certified_product_detail?prodid=312" TargetMode="External"/><Relationship Id="rId47" Type="http://schemas.openxmlformats.org/officeDocument/2006/relationships/hyperlink" Target="https://www.homeinnovation.com/services/certification/green_certified_products/green_certified_product_detail?prodid=439" TargetMode="External"/><Relationship Id="rId63" Type="http://schemas.openxmlformats.org/officeDocument/2006/relationships/hyperlink" Target="https://www.homeinnovation.com/services/certification/green_certified_products/green_certified_product_detail?prodid=446" TargetMode="External"/><Relationship Id="rId68" Type="http://schemas.openxmlformats.org/officeDocument/2006/relationships/hyperlink" Target="https://www.homeinnovation.com/services/certification/green_certified_products/green_certified_product_detail?prodid=353" TargetMode="External"/><Relationship Id="rId84" Type="http://schemas.openxmlformats.org/officeDocument/2006/relationships/hyperlink" Target="https://www.homeinnovation.com/services/certification/green_certified_products/green_certified_product_detail?prodid=144" TargetMode="External"/><Relationship Id="rId89" Type="http://schemas.openxmlformats.org/officeDocument/2006/relationships/hyperlink" Target="https://www.homeinnovation.com/services/certification/green_certified_products/green_certified_product_detail?prodid=13" TargetMode="External"/><Relationship Id="rId16" Type="http://schemas.openxmlformats.org/officeDocument/2006/relationships/hyperlink" Target="https://www.homeinnovation.com/services/certification/green_certified_products/green_certified_product_detail?prodid=376" TargetMode="External"/><Relationship Id="rId11" Type="http://schemas.openxmlformats.org/officeDocument/2006/relationships/hyperlink" Target="https://www.homeinnovation.com/services/certification/green_certified_products/green_certified_product_detail?prodid=147" TargetMode="External"/><Relationship Id="rId32" Type="http://schemas.openxmlformats.org/officeDocument/2006/relationships/hyperlink" Target="https://www.homeinnovation.com/services/certification/green_certified_products/green_certified_product_detail?prodid=312" TargetMode="External"/><Relationship Id="rId37" Type="http://schemas.openxmlformats.org/officeDocument/2006/relationships/hyperlink" Target="https://www.homeinnovation.com/services/certification/green_certified_products/green_certified_product_detail?prodid=123" TargetMode="External"/><Relationship Id="rId53" Type="http://schemas.openxmlformats.org/officeDocument/2006/relationships/hyperlink" Target="https://www.homeinnovation.com/services/certification/green_certified_products/green_certified_product_detail?prodid=473" TargetMode="External"/><Relationship Id="rId58" Type="http://schemas.openxmlformats.org/officeDocument/2006/relationships/hyperlink" Target="https://www.homeinnovation.com/services/certification/green_certified_products/green_certified_product_detail?prodid=329" TargetMode="External"/><Relationship Id="rId74" Type="http://schemas.openxmlformats.org/officeDocument/2006/relationships/hyperlink" Target="https://www.homeinnovation.com/services/certification/green_certified_products/green_certified_product_detail?prodid=568" TargetMode="External"/><Relationship Id="rId79" Type="http://schemas.openxmlformats.org/officeDocument/2006/relationships/hyperlink" Target="https://www.homeinnovation.com/services/certification/green_certified_products/green_certified_product_detail?prodid=438" TargetMode="External"/><Relationship Id="rId5" Type="http://schemas.openxmlformats.org/officeDocument/2006/relationships/hyperlink" Target="https://www.homeinnovation.com/services/certification/green_certified_products/green_certified_product_detail?prodid=537" TargetMode="External"/><Relationship Id="rId90" Type="http://schemas.openxmlformats.org/officeDocument/2006/relationships/hyperlink" Target="https://www.homeinnovation.com/services/certification/green_certified_products/green_certified_product_detail?prodid=144" TargetMode="External"/><Relationship Id="rId95" Type="http://schemas.openxmlformats.org/officeDocument/2006/relationships/hyperlink" Target="https://www.homeinnovation.com/services/certification/green_certified_products/green_certified_product_detail?prodid=443" TargetMode="External"/><Relationship Id="rId22" Type="http://schemas.openxmlformats.org/officeDocument/2006/relationships/hyperlink" Target="https://www.homeinnovation.com/services/certification/green_certified_products/green_certified_product_detail?prodid=553" TargetMode="External"/><Relationship Id="rId27" Type="http://schemas.openxmlformats.org/officeDocument/2006/relationships/hyperlink" Target="https://www.homeinnovation.com/services/certification/green_certified_products/green_certified_product_detail?prodid=570" TargetMode="External"/><Relationship Id="rId43" Type="http://schemas.openxmlformats.org/officeDocument/2006/relationships/hyperlink" Target="https://www.homeinnovation.com/services/certification/green_certified_products/green_certified_product_detail?prodid=13" TargetMode="External"/><Relationship Id="rId48" Type="http://schemas.openxmlformats.org/officeDocument/2006/relationships/hyperlink" Target="https://www.homeinnovation.com/services/certification/green_certified_products/green_certified_product_detail?prodid=568" TargetMode="External"/><Relationship Id="rId64" Type="http://schemas.openxmlformats.org/officeDocument/2006/relationships/hyperlink" Target="https://www.homeinnovation.com/services/certification/green_certified_products/green_certified_product_detail?prodid=119" TargetMode="External"/><Relationship Id="rId69" Type="http://schemas.openxmlformats.org/officeDocument/2006/relationships/hyperlink" Target="https://www.homeinnovation.com/services/certification/green_certified_products/green_certified_product_detail?prodid=312" TargetMode="External"/><Relationship Id="rId80" Type="http://schemas.openxmlformats.org/officeDocument/2006/relationships/hyperlink" Target="https://www.homeinnovation.com/services/certification/green_certified_products/green_certified_product_detail?prodid=143" TargetMode="External"/><Relationship Id="rId85" Type="http://schemas.openxmlformats.org/officeDocument/2006/relationships/hyperlink" Target="https://www.homeinnovation.com/services/certification/green_certified_products/green_certified_product_detail?prodid=317" TargetMode="External"/><Relationship Id="rId3" Type="http://schemas.openxmlformats.org/officeDocument/2006/relationships/hyperlink" Target="https://www.homeinnovation.com/services/certification/green_certified_products/green_certified_product_detail?prodid=122" TargetMode="External"/><Relationship Id="rId12" Type="http://schemas.openxmlformats.org/officeDocument/2006/relationships/hyperlink" Target="https://www.homeinnovation.com/services/certification/green_certified_products/green_certified_product_detail?prodid=245" TargetMode="External"/><Relationship Id="rId17" Type="http://schemas.openxmlformats.org/officeDocument/2006/relationships/hyperlink" Target="https://www.homeinnovation.com/services/certification/green_certified_products/green_certified_product_detail?prodid=525" TargetMode="External"/><Relationship Id="rId25" Type="http://schemas.openxmlformats.org/officeDocument/2006/relationships/hyperlink" Target="https://www.homeinnovation.com/services/certification/green_certified_products/green_certified_product_detail?prodid=320" TargetMode="External"/><Relationship Id="rId33" Type="http://schemas.openxmlformats.org/officeDocument/2006/relationships/hyperlink" Target="https://www.homeinnovation.com/services/certification/green_certified_products/green_certified_product_detail?prodid=477" TargetMode="External"/><Relationship Id="rId38" Type="http://schemas.openxmlformats.org/officeDocument/2006/relationships/hyperlink" Target="https://www.homeinnovation.com/services/certification/green_certified_products/green_certified_product_detail?prodid=125" TargetMode="External"/><Relationship Id="rId46" Type="http://schemas.openxmlformats.org/officeDocument/2006/relationships/hyperlink" Target="https://www.homeinnovation.com/services/certification/green_certified_products/green_certified_product_detail?prodid=16" TargetMode="External"/><Relationship Id="rId59" Type="http://schemas.openxmlformats.org/officeDocument/2006/relationships/hyperlink" Target="https://www.homeinnovation.com/services/certification/green_certified_products/green_certified_product_detail?prodid=328" TargetMode="External"/><Relationship Id="rId67" Type="http://schemas.openxmlformats.org/officeDocument/2006/relationships/hyperlink" Target="https://www.homeinnovation.com/services/certification/green_certified_products/green_certified_product_detail?prodid=376" TargetMode="External"/><Relationship Id="rId20" Type="http://schemas.openxmlformats.org/officeDocument/2006/relationships/hyperlink" Target="https://www.homeinnovation.com/services/certification/green_certified_products/green_certified_product_detail?prodid=551" TargetMode="External"/><Relationship Id="rId41" Type="http://schemas.openxmlformats.org/officeDocument/2006/relationships/hyperlink" Target="https://www.homeinnovation.com/services/certification/green_certified_products/green_certified_product_detail?prodid=124" TargetMode="External"/><Relationship Id="rId54" Type="http://schemas.openxmlformats.org/officeDocument/2006/relationships/hyperlink" Target="https://www.homeinnovation.com/services/certification/green_certified_products/green_certified_product_detail?prodid=184" TargetMode="External"/><Relationship Id="rId62" Type="http://schemas.openxmlformats.org/officeDocument/2006/relationships/hyperlink" Target="https://www.homeinnovation.com/services/certification/green_certified_products/green_certified_product_detail?prodid=491" TargetMode="External"/><Relationship Id="rId70" Type="http://schemas.openxmlformats.org/officeDocument/2006/relationships/hyperlink" Target="https://www.homeinnovation.com/services/certification/green_certified_products/green_certified_product_detail?prodid=354" TargetMode="External"/><Relationship Id="rId75" Type="http://schemas.openxmlformats.org/officeDocument/2006/relationships/hyperlink" Target="https://www.homeinnovation.com/services/certification/green_certified_products/green_certified_product_detail?prodid=441" TargetMode="External"/><Relationship Id="rId83" Type="http://schemas.openxmlformats.org/officeDocument/2006/relationships/hyperlink" Target="https://www.homeinnovation.com/services/certification/green_certified_products/green_certified_product_detail?prodid=495" TargetMode="External"/><Relationship Id="rId88" Type="http://schemas.openxmlformats.org/officeDocument/2006/relationships/hyperlink" Target="https://www.homeinnovation.com/services/certification/green_certified_products/green_certified_product_detail?prodid=17" TargetMode="External"/><Relationship Id="rId91" Type="http://schemas.openxmlformats.org/officeDocument/2006/relationships/hyperlink" Target="https://www.homeinnovation.com/services/certification/green_certified_products/green_certified_product_detail?prodid=11" TargetMode="External"/><Relationship Id="rId96" Type="http://schemas.openxmlformats.org/officeDocument/2006/relationships/hyperlink" Target="https://www.homeinnovation.com/services/certification/green_certified_products/green_certified_product_detail?prodid=441" TargetMode="External"/><Relationship Id="rId1" Type="http://schemas.openxmlformats.org/officeDocument/2006/relationships/hyperlink" Target="https://www.homeinnovation.com/services/certification/green_certified_products/green_certified_product_detail?prodid=528" TargetMode="External"/><Relationship Id="rId6" Type="http://schemas.openxmlformats.org/officeDocument/2006/relationships/hyperlink" Target="https://www.homeinnovation.com/services/certification/green_certified_products/green_certified_product_detail?prodid=538" TargetMode="External"/><Relationship Id="rId15" Type="http://schemas.openxmlformats.org/officeDocument/2006/relationships/hyperlink" Target="https://www.homeinnovation.com/services/certification/green_certified_products/green_certified_product_detail?prodid=520" TargetMode="External"/><Relationship Id="rId23" Type="http://schemas.openxmlformats.org/officeDocument/2006/relationships/hyperlink" Target="https://www.homeinnovation.com/services/certification/green_certified_products/green_certified_product_detail?prodid=552" TargetMode="External"/><Relationship Id="rId28" Type="http://schemas.openxmlformats.org/officeDocument/2006/relationships/hyperlink" Target="https://www.homeinnovation.com/services/certification/green_certified_products/green_certified_product_detail?prodid=353" TargetMode="External"/><Relationship Id="rId36" Type="http://schemas.openxmlformats.org/officeDocument/2006/relationships/hyperlink" Target="https://www.homeinnovation.com/services/certification/green_certified_products/green_certified_product_detail?prodid=122" TargetMode="External"/><Relationship Id="rId49" Type="http://schemas.openxmlformats.org/officeDocument/2006/relationships/hyperlink" Target="https://www.homeinnovation.com/services/certification/green_certified_products/green_certified_product_detail?prodid=441" TargetMode="External"/><Relationship Id="rId57" Type="http://schemas.openxmlformats.org/officeDocument/2006/relationships/hyperlink" Target="https://www.homeinnovation.com/services/certification/green_certified_products/green_certified_product_detail?prodid=327" TargetMode="External"/><Relationship Id="rId10" Type="http://schemas.openxmlformats.org/officeDocument/2006/relationships/hyperlink" Target="https://www.homeinnovation.com/services/certification/green_certified_products/green_certified_product_detail?prodid=317" TargetMode="External"/><Relationship Id="rId31" Type="http://schemas.openxmlformats.org/officeDocument/2006/relationships/hyperlink" Target="https://www.homeinnovation.com/services/certification/green_certified_products/green_certified_product_detail?prodid=533" TargetMode="External"/><Relationship Id="rId44" Type="http://schemas.openxmlformats.org/officeDocument/2006/relationships/hyperlink" Target="https://www.homeinnovation.com/services/certification/green_certified_products/green_certified_product_detail?prodid=147" TargetMode="External"/><Relationship Id="rId52" Type="http://schemas.openxmlformats.org/officeDocument/2006/relationships/hyperlink" Target="https://www.homeinnovation.com/services/certification/green_certified_products/green_certified_product_detail?prodid=320" TargetMode="External"/><Relationship Id="rId60" Type="http://schemas.openxmlformats.org/officeDocument/2006/relationships/hyperlink" Target="https://www.homeinnovation.com/services/certification/green_certified_products/green_certified_product_detail?prodid=330" TargetMode="External"/><Relationship Id="rId65" Type="http://schemas.openxmlformats.org/officeDocument/2006/relationships/hyperlink" Target="https://www.homeinnovation.com/services/certification/green_certified_products/green_certified_product_detail?prodid=352" TargetMode="External"/><Relationship Id="rId73" Type="http://schemas.openxmlformats.org/officeDocument/2006/relationships/hyperlink" Target="https://www.homeinnovation.com/services/certification/green_certified_products/green_certified_product_detail?prodid=439" TargetMode="External"/><Relationship Id="rId78" Type="http://schemas.openxmlformats.org/officeDocument/2006/relationships/hyperlink" Target="https://www.homeinnovation.com/services/certification/green_certified_products/green_certified_product_detail?prodid=440" TargetMode="External"/><Relationship Id="rId81" Type="http://schemas.openxmlformats.org/officeDocument/2006/relationships/hyperlink" Target="https://www.homeinnovation.com/services/certification/green_certified_products/green_certified_product_detail?prodid=107" TargetMode="External"/><Relationship Id="rId86" Type="http://schemas.openxmlformats.org/officeDocument/2006/relationships/hyperlink" Target="https://www.homeinnovation.com/services/certification/green_certified_products/green_certified_product_detail?prodid=320" TargetMode="External"/><Relationship Id="rId94" Type="http://schemas.openxmlformats.org/officeDocument/2006/relationships/hyperlink" Target="https://www.homeinnovation.com/services/certification/green_certified_products/green_certified_product_detail?prodid=473" TargetMode="External"/><Relationship Id="rId4" Type="http://schemas.openxmlformats.org/officeDocument/2006/relationships/hyperlink" Target="https://www.homeinnovation.com/services/certification/green_certified_products/green_certified_product_detail?prodid=570" TargetMode="External"/><Relationship Id="rId9" Type="http://schemas.openxmlformats.org/officeDocument/2006/relationships/hyperlink" Target="https://www.homeinnovation.com/services/certification/green_certified_products/green_certified_product_detail?prodid=85" TargetMode="External"/><Relationship Id="rId13" Type="http://schemas.openxmlformats.org/officeDocument/2006/relationships/hyperlink" Target="https://www.homeinnovation.com/services/certification/green_certified_products/green_certified_product_detail?prodid=107" TargetMode="External"/><Relationship Id="rId18" Type="http://schemas.openxmlformats.org/officeDocument/2006/relationships/hyperlink" Target="https://www.homeinnovation.com/services/certification/green_certified_products/green_certified_product_detail?prodid=561" TargetMode="External"/><Relationship Id="rId39" Type="http://schemas.openxmlformats.org/officeDocument/2006/relationships/hyperlink" Target="https://www.homeinnovation.com/services/certification/green_certified_products/green_certified_product_detail?prodid=376" TargetMode="External"/><Relationship Id="rId34" Type="http://schemas.openxmlformats.org/officeDocument/2006/relationships/hyperlink" Target="https://www.homeinnovation.com/services/certification/green_certified_products/green_certified_product_detail?prodid=487" TargetMode="External"/><Relationship Id="rId50" Type="http://schemas.openxmlformats.org/officeDocument/2006/relationships/hyperlink" Target="https://www.homeinnovation.com/services/certification/green_certified_products/green_certified_product_detail?prodid=371" TargetMode="External"/><Relationship Id="rId55" Type="http://schemas.openxmlformats.org/officeDocument/2006/relationships/hyperlink" Target="https://www.homeinnovation.com/services/certification/green_certified_products/green_certified_product_detail?prodid=182" TargetMode="External"/><Relationship Id="rId76" Type="http://schemas.openxmlformats.org/officeDocument/2006/relationships/hyperlink" Target="https://www.homeinnovation.com/services/certification/green_certified_products/green_certified_product_detail?prodid=443" TargetMode="External"/><Relationship Id="rId97" Type="http://schemas.openxmlformats.org/officeDocument/2006/relationships/hyperlink" Target="https://www.homeinnovation.com/services/certification/green_certified_products/green_certified_product_detail?prodid=568" TargetMode="External"/><Relationship Id="rId7" Type="http://schemas.openxmlformats.org/officeDocument/2006/relationships/hyperlink" Target="https://www.homeinnovation.com/services/certification/green_certified_products/green_certified_product_detail?prodid=146" TargetMode="External"/><Relationship Id="rId71" Type="http://schemas.openxmlformats.org/officeDocument/2006/relationships/hyperlink" Target="https://www.homeinnovation.com/services/certification/green_certified_products/green_certified_product_detail?prodid=520" TargetMode="External"/><Relationship Id="rId92" Type="http://schemas.openxmlformats.org/officeDocument/2006/relationships/hyperlink" Target="https://www.homeinnovation.com/services/certification/green_certified_products/green_certified_product_detail?prodid=438" TargetMode="External"/><Relationship Id="rId2" Type="http://schemas.openxmlformats.org/officeDocument/2006/relationships/hyperlink" Target="https://www.homeinnovation.com/services/certification/green_certified_products/green_certified_product_detail?prodid=464" TargetMode="External"/><Relationship Id="rId29" Type="http://schemas.openxmlformats.org/officeDocument/2006/relationships/hyperlink" Target="https://www.homeinnovation.com/services/certification/green_certified_products/green_certified_product_detail?prodid=520" TargetMode="External"/><Relationship Id="rId24" Type="http://schemas.openxmlformats.org/officeDocument/2006/relationships/hyperlink" Target="https://www.homeinnovation.com/services/certification/green_certified_products/green_certified_product_detail?prodid=317" TargetMode="External"/><Relationship Id="rId40" Type="http://schemas.openxmlformats.org/officeDocument/2006/relationships/hyperlink" Target="https://www.homeinnovation.com/services/certification/green_certified_products/green_certified_product_detail?prodid=520" TargetMode="External"/><Relationship Id="rId45" Type="http://schemas.openxmlformats.org/officeDocument/2006/relationships/hyperlink" Target="https://www.homeinnovation.com/services/certification/green_certified_products/green_certified_product_detail?prodid=17" TargetMode="External"/><Relationship Id="rId66" Type="http://schemas.openxmlformats.org/officeDocument/2006/relationships/hyperlink" Target="https://www.homeinnovation.com/services/certification/green_certified_products/green_certified_product_detail?prodid=355" TargetMode="External"/><Relationship Id="rId87" Type="http://schemas.openxmlformats.org/officeDocument/2006/relationships/hyperlink" Target="https://www.homeinnovation.com/services/certification/green_certified_products/green_certified_product_detail?prodid=16" TargetMode="External"/><Relationship Id="rId61" Type="http://schemas.openxmlformats.org/officeDocument/2006/relationships/hyperlink" Target="https://www.homeinnovation.com/services/certification/green_certified_products/green_certified_product_detail?prodid=268" TargetMode="External"/><Relationship Id="rId82" Type="http://schemas.openxmlformats.org/officeDocument/2006/relationships/hyperlink" Target="https://www.homeinnovation.com/services/certification/green_certified_products/green_certified_product_detail?prodid=142" TargetMode="External"/><Relationship Id="rId19" Type="http://schemas.openxmlformats.org/officeDocument/2006/relationships/hyperlink" Target="https://www.homeinnovation.com/services/certification/green_certified_products/green_certified_product_detail?prodid=549" TargetMode="External"/><Relationship Id="rId14" Type="http://schemas.openxmlformats.org/officeDocument/2006/relationships/hyperlink" Target="https://www.homeinnovation.com/services/certification/green_certified_products/green_certified_product_detail?prodid=355" TargetMode="External"/><Relationship Id="rId30" Type="http://schemas.openxmlformats.org/officeDocument/2006/relationships/hyperlink" Target="https://www.homeinnovation.com/services/certification/green_certified_products/green_certified_product_detail?prodid=119" TargetMode="External"/><Relationship Id="rId35" Type="http://schemas.openxmlformats.org/officeDocument/2006/relationships/hyperlink" Target="https://www.homeinnovation.com/services/certification/green_certified_products/green_certified_product_detail?prodid=147" TargetMode="External"/><Relationship Id="rId56" Type="http://schemas.openxmlformats.org/officeDocument/2006/relationships/hyperlink" Target="https://www.homeinnovation.com/services/certification/green_certified_products/green_certified_product_detail?prodid=181" TargetMode="External"/><Relationship Id="rId77" Type="http://schemas.openxmlformats.org/officeDocument/2006/relationships/hyperlink" Target="https://www.homeinnovation.com/services/certification/green_certified_products/green_certified_product_detail?prodid=473" TargetMode="External"/><Relationship Id="rId8" Type="http://schemas.openxmlformats.org/officeDocument/2006/relationships/hyperlink" Target="https://www.homeinnovation.com/services/certification/green_certified_products/green_certified_product_detail?prodid=112" TargetMode="External"/><Relationship Id="rId51" Type="http://schemas.openxmlformats.org/officeDocument/2006/relationships/hyperlink" Target="https://www.homeinnovation.com/services/certification/green_certified_products/green_certified_product_detail?prodid=443" TargetMode="External"/><Relationship Id="rId72" Type="http://schemas.openxmlformats.org/officeDocument/2006/relationships/hyperlink" Target="https://www.homeinnovation.com/services/certification/green_certified_products/green_certified_product_detail?prodid=523" TargetMode="External"/><Relationship Id="rId93" Type="http://schemas.openxmlformats.org/officeDocument/2006/relationships/hyperlink" Target="https://www.homeinnovation.com/services/certification/green_certified_products/green_certified_product_detail?prodid=440" TargetMode="External"/><Relationship Id="rId98" Type="http://schemas.openxmlformats.org/officeDocument/2006/relationships/hyperlink" Target="https://www.homeinnovation.com/services/certification/green_certified_products/green_certified_product_detail?prodid=4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CD101-7C20-4288-B386-A4042F0B8598}">
  <dimension ref="A1:O19"/>
  <sheetViews>
    <sheetView showGridLines="0" zoomScale="90" zoomScaleNormal="90" workbookViewId="0">
      <selection activeCell="A4" sqref="A4:O4"/>
    </sheetView>
  </sheetViews>
  <sheetFormatPr defaultRowHeight="14.45"/>
  <cols>
    <col min="1" max="1" width="11.140625" customWidth="1"/>
    <col min="15" max="15" width="21.140625" customWidth="1"/>
  </cols>
  <sheetData>
    <row r="1" spans="1:15" ht="82.15" customHeight="1">
      <c r="A1" s="16"/>
      <c r="B1" s="16"/>
      <c r="C1" s="16"/>
      <c r="D1" s="122" t="s">
        <v>0</v>
      </c>
      <c r="E1" s="123"/>
      <c r="F1" s="123"/>
      <c r="G1" s="123"/>
      <c r="H1" s="123"/>
      <c r="I1" s="123"/>
      <c r="J1" s="123"/>
      <c r="K1" s="123"/>
      <c r="L1" s="123"/>
      <c r="M1" s="123"/>
      <c r="N1" s="123"/>
      <c r="O1" s="123"/>
    </row>
    <row r="2" spans="1:15" ht="28.9">
      <c r="A2" s="127" t="s">
        <v>1</v>
      </c>
      <c r="B2" s="127"/>
      <c r="C2" s="127"/>
      <c r="D2" s="117"/>
      <c r="E2" s="118"/>
      <c r="F2" s="118"/>
      <c r="G2" s="118"/>
      <c r="H2" s="118"/>
      <c r="I2" s="118"/>
      <c r="J2" s="118"/>
      <c r="K2" s="118"/>
      <c r="L2" s="118"/>
      <c r="M2" s="118"/>
      <c r="N2" s="118"/>
      <c r="O2" s="118"/>
    </row>
    <row r="3" spans="1:15" ht="37.15" customHeight="1" thickBot="1">
      <c r="A3" s="139" t="s">
        <v>2</v>
      </c>
      <c r="B3" s="139"/>
      <c r="C3" s="139"/>
    </row>
    <row r="4" spans="1:15" ht="61.9" customHeight="1">
      <c r="A4" s="125" t="s">
        <v>3</v>
      </c>
      <c r="B4" s="126"/>
      <c r="C4" s="126"/>
      <c r="D4" s="126"/>
      <c r="E4" s="126"/>
      <c r="F4" s="126"/>
      <c r="G4" s="126"/>
      <c r="H4" s="126"/>
      <c r="I4" s="126"/>
      <c r="J4" s="126"/>
      <c r="K4" s="126"/>
      <c r="L4" s="126"/>
      <c r="M4" s="126"/>
      <c r="N4" s="126"/>
      <c r="O4" s="126"/>
    </row>
    <row r="5" spans="1:15" ht="31.15" customHeight="1" thickBot="1">
      <c r="A5" s="140" t="s">
        <v>4</v>
      </c>
      <c r="B5" s="140"/>
      <c r="C5" s="140"/>
      <c r="D5" s="43"/>
      <c r="E5" s="43"/>
      <c r="F5" s="43"/>
      <c r="G5" s="43"/>
      <c r="H5" s="43"/>
      <c r="I5" s="43"/>
      <c r="J5" s="43"/>
      <c r="K5" s="43"/>
      <c r="L5" s="43"/>
      <c r="M5" s="43"/>
      <c r="N5" s="43"/>
      <c r="O5" s="43"/>
    </row>
    <row r="6" spans="1:15" ht="123" customHeight="1">
      <c r="A6" s="126" t="s">
        <v>5</v>
      </c>
      <c r="B6" s="126"/>
      <c r="C6" s="126"/>
      <c r="D6" s="126"/>
      <c r="E6" s="126"/>
      <c r="F6" s="126"/>
      <c r="G6" s="126"/>
      <c r="H6" s="126"/>
      <c r="I6" s="126"/>
      <c r="J6" s="126"/>
      <c r="K6" s="126"/>
      <c r="L6" s="126"/>
      <c r="M6" s="126"/>
      <c r="N6" s="126"/>
      <c r="O6" s="126"/>
    </row>
    <row r="7" spans="1:15" ht="29.45" customHeight="1" thickBot="1">
      <c r="A7" s="140" t="s">
        <v>6</v>
      </c>
      <c r="B7" s="140"/>
      <c r="C7" s="140"/>
      <c r="D7" s="43"/>
      <c r="E7" s="43"/>
      <c r="F7" s="43"/>
      <c r="G7" s="43"/>
      <c r="H7" s="43"/>
      <c r="I7" s="43"/>
      <c r="J7" s="43"/>
      <c r="K7" s="43"/>
      <c r="L7" s="43"/>
      <c r="M7" s="43"/>
      <c r="N7" s="43"/>
      <c r="O7" s="43"/>
    </row>
    <row r="8" spans="1:15" ht="78" customHeight="1">
      <c r="A8" s="126" t="s">
        <v>7</v>
      </c>
      <c r="B8" s="126"/>
      <c r="C8" s="126"/>
      <c r="D8" s="126"/>
      <c r="E8" s="126"/>
      <c r="F8" s="126"/>
      <c r="G8" s="126"/>
      <c r="H8" s="126"/>
      <c r="I8" s="126"/>
      <c r="J8" s="126"/>
      <c r="K8" s="126"/>
      <c r="L8" s="126"/>
      <c r="M8" s="126"/>
      <c r="N8" s="126"/>
      <c r="O8" s="126"/>
    </row>
    <row r="9" spans="1:15" ht="31.15" customHeight="1" thickBot="1">
      <c r="A9" s="140" t="s">
        <v>8</v>
      </c>
      <c r="B9" s="140"/>
      <c r="C9" s="140"/>
      <c r="D9" s="43"/>
      <c r="F9" s="43"/>
    </row>
    <row r="10" spans="1:15" ht="13.15" customHeight="1">
      <c r="A10" s="124" t="s">
        <v>9</v>
      </c>
      <c r="B10" s="124"/>
      <c r="C10" s="124"/>
      <c r="D10" s="124"/>
      <c r="E10" s="124"/>
      <c r="F10" s="124"/>
      <c r="G10" s="124"/>
      <c r="H10" s="124"/>
      <c r="I10" s="124"/>
      <c r="J10" s="124"/>
      <c r="K10" s="124"/>
      <c r="L10" s="124"/>
      <c r="M10" s="124"/>
      <c r="N10" s="124"/>
      <c r="O10" s="124"/>
    </row>
    <row r="11" spans="1:15" ht="13.15" customHeight="1">
      <c r="A11" s="113" t="s">
        <v>10</v>
      </c>
      <c r="B11" s="24"/>
      <c r="C11" s="24"/>
      <c r="D11" s="24"/>
      <c r="E11" s="24"/>
      <c r="F11" s="24"/>
      <c r="G11" s="24"/>
      <c r="H11" s="24"/>
      <c r="I11" s="24"/>
      <c r="J11" s="24"/>
      <c r="K11" s="24"/>
      <c r="L11" s="24"/>
      <c r="M11" s="24"/>
      <c r="N11" s="24"/>
      <c r="O11" s="24"/>
    </row>
    <row r="12" spans="1:15" ht="13.15" customHeight="1">
      <c r="A12" s="113" t="s">
        <v>11</v>
      </c>
      <c r="B12" s="24"/>
      <c r="C12" s="24"/>
      <c r="D12" s="24"/>
      <c r="E12" s="24"/>
      <c r="F12" s="24"/>
      <c r="G12" s="24"/>
      <c r="H12" s="24"/>
      <c r="I12" s="24"/>
      <c r="J12" s="24"/>
      <c r="K12" s="24"/>
      <c r="L12" s="24"/>
      <c r="M12" s="24"/>
      <c r="N12" s="24"/>
      <c r="O12" s="24"/>
    </row>
    <row r="13" spans="1:15" ht="12.6" customHeight="1">
      <c r="A13" s="24" t="s">
        <v>12</v>
      </c>
      <c r="B13" s="23"/>
      <c r="C13" s="23"/>
      <c r="D13" s="23"/>
      <c r="E13" s="23"/>
      <c r="F13" s="23"/>
      <c r="G13" s="23"/>
      <c r="H13" s="23"/>
      <c r="I13" s="23"/>
      <c r="J13" s="23"/>
      <c r="K13" s="23"/>
      <c r="L13" s="23"/>
      <c r="M13" s="23"/>
      <c r="N13" s="23"/>
      <c r="O13" s="23"/>
    </row>
    <row r="14" spans="1:15" ht="12.6" customHeight="1">
      <c r="A14" s="24" t="s">
        <v>13</v>
      </c>
      <c r="B14" s="23"/>
      <c r="C14" s="23"/>
      <c r="D14" s="23"/>
      <c r="E14" s="23"/>
      <c r="F14" s="23"/>
      <c r="G14" s="23"/>
      <c r="H14" s="23"/>
      <c r="I14" s="23"/>
      <c r="J14" s="23"/>
      <c r="K14" s="23"/>
      <c r="L14" s="23"/>
      <c r="M14" s="23"/>
      <c r="N14" s="23"/>
      <c r="O14" s="23"/>
    </row>
    <row r="15" spans="1:15" ht="16.899999999999999" customHeight="1">
      <c r="A15" s="24" t="s">
        <v>14</v>
      </c>
      <c r="B15" s="23"/>
      <c r="C15" s="23"/>
      <c r="D15" s="23"/>
      <c r="E15" s="23"/>
      <c r="F15" s="23"/>
      <c r="G15" s="23"/>
      <c r="H15" s="23"/>
      <c r="I15" s="23"/>
      <c r="J15" s="23"/>
      <c r="K15" s="23"/>
      <c r="L15" s="23"/>
      <c r="M15" s="23"/>
      <c r="N15" s="23"/>
      <c r="O15" s="23"/>
    </row>
    <row r="16" spans="1:15" s="1" customFormat="1" ht="16.149999999999999" customHeight="1">
      <c r="A16" s="24" t="s">
        <v>15</v>
      </c>
      <c r="B16" s="23"/>
      <c r="C16" s="23"/>
      <c r="D16" s="23"/>
      <c r="E16" s="23"/>
      <c r="F16" s="23"/>
      <c r="G16" s="23"/>
      <c r="H16" s="23"/>
      <c r="I16" s="23"/>
      <c r="J16" s="23"/>
      <c r="K16" s="23"/>
      <c r="L16" s="23"/>
      <c r="M16" s="23"/>
      <c r="N16" s="23"/>
      <c r="O16" s="23"/>
    </row>
    <row r="17" spans="1:15" ht="25.15" customHeight="1" thickBot="1">
      <c r="A17" s="24" t="s">
        <v>16</v>
      </c>
      <c r="B17" s="23"/>
      <c r="C17" s="23"/>
      <c r="D17" s="23"/>
      <c r="E17" s="23"/>
      <c r="F17" s="23"/>
      <c r="G17" s="23"/>
      <c r="H17" s="23"/>
      <c r="I17" s="23"/>
      <c r="J17" s="23"/>
      <c r="K17" s="23"/>
      <c r="L17" s="23"/>
      <c r="M17" s="23"/>
      <c r="N17" s="23"/>
      <c r="O17" s="23"/>
    </row>
    <row r="18" spans="1:15" ht="32.450000000000003" customHeight="1">
      <c r="A18" s="121" t="s">
        <v>17</v>
      </c>
      <c r="B18" s="121"/>
      <c r="C18" s="121"/>
      <c r="D18" s="121"/>
      <c r="E18" s="121"/>
      <c r="F18" s="121"/>
      <c r="G18" s="121"/>
      <c r="H18" s="121"/>
      <c r="I18" s="121"/>
      <c r="J18" s="121"/>
      <c r="K18" s="121"/>
      <c r="L18" s="121"/>
      <c r="M18" s="121"/>
      <c r="N18" s="121"/>
      <c r="O18" s="121"/>
    </row>
    <row r="19" spans="1:15">
      <c r="A19" t="s">
        <v>18</v>
      </c>
      <c r="D19" s="44"/>
    </row>
  </sheetData>
  <sheetProtection algorithmName="SHA-512" hashValue="gfXkitEgQIcoMwpTNSXuzB1qnZ64qt6+Fxs6j8toojSWbp4kdAzk2ftT49AyQLFggB2DIsSvJ9bjMkDfOyMt2Q==" saltValue="5v+mzvt1UFEJqqYFHW0v6g==" spinCount="100000" sheet="1" objects="1" scenarios="1"/>
  <mergeCells count="11">
    <mergeCell ref="A18:O18"/>
    <mergeCell ref="D1:O1"/>
    <mergeCell ref="A9:C9"/>
    <mergeCell ref="A10:O10"/>
    <mergeCell ref="A3:C3"/>
    <mergeCell ref="A4:O4"/>
    <mergeCell ref="A7:C7"/>
    <mergeCell ref="A8:O8"/>
    <mergeCell ref="A5:C5"/>
    <mergeCell ref="A6:O6"/>
    <mergeCell ref="A2:C2"/>
  </mergeCells>
  <hyperlinks>
    <hyperlink ref="A10:O10" r:id="rId1" display="2022 GRESB Real Estate Reference Guide" xr:uid="{5EEA1765-8D8D-46B4-8A85-00C657F35BD8}"/>
    <hyperlink ref="A13" r:id="rId2" display="NGBS Green Land Development  One-pager" xr:uid="{0AD27EFB-3E08-4714-B641-8CCFD845F3FF}"/>
    <hyperlink ref="A14" r:id="rId3" display="NGBS Green Good for Investors" xr:uid="{8D3AB0A2-1B56-4B63-8895-789D8AF307DE}"/>
    <hyperlink ref="A15" r:id="rId4" display="NGBS Green+ Complaince Handbook" xr:uid="{BA7522A0-D8F7-472F-97F8-3822A4870C19}"/>
    <hyperlink ref="A17" r:id="rId5" display="Water Rating Index (WRI)" xr:uid="{6AAB6BF3-AA6E-48EC-99B1-293E093F0E62}"/>
    <hyperlink ref="A16" r:id="rId6" xr:uid="{8FDC68A7-22B2-4772-B7B9-80D6CEF7E7B4}"/>
    <hyperlink ref="A11" r:id="rId7" xr:uid="{7367B5DE-76E0-43E1-A760-B26A4E6371C0}"/>
    <hyperlink ref="A12" r:id="rId8" xr:uid="{640C9BCA-95E5-46BB-8375-67C1FA18CCB1}"/>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552A7-34B8-48A6-9E26-B0970678328E}">
  <dimension ref="A1:G177"/>
  <sheetViews>
    <sheetView showGridLines="0" tabSelected="1" zoomScale="90" zoomScaleNormal="90" workbookViewId="0">
      <selection activeCell="C160" sqref="C160"/>
    </sheetView>
  </sheetViews>
  <sheetFormatPr defaultRowHeight="14.45"/>
  <cols>
    <col min="1" max="1" width="94.42578125" bestFit="1" customWidth="1"/>
    <col min="2" max="2" width="6.140625" bestFit="1" customWidth="1"/>
    <col min="3" max="3" width="104.85546875" bestFit="1" customWidth="1"/>
    <col min="4" max="4" width="13.140625" customWidth="1"/>
    <col min="5" max="6" width="12.7109375" customWidth="1"/>
    <col min="7" max="7" width="14" customWidth="1"/>
    <col min="8" max="8" width="8.42578125" customWidth="1"/>
  </cols>
  <sheetData>
    <row r="1" spans="1:7" ht="38.450000000000003" customHeight="1">
      <c r="A1" s="3" t="s">
        <v>19</v>
      </c>
      <c r="C1" s="4" t="s">
        <v>20</v>
      </c>
      <c r="D1" s="119" t="s">
        <v>21</v>
      </c>
      <c r="E1" s="119"/>
      <c r="F1" s="119"/>
      <c r="G1" s="119"/>
    </row>
    <row r="3" spans="1:7">
      <c r="A3" s="61" t="s">
        <v>22</v>
      </c>
      <c r="C3" s="62" t="s">
        <v>23</v>
      </c>
    </row>
    <row r="4" spans="1:7">
      <c r="A4" s="7" t="s">
        <v>24</v>
      </c>
      <c r="B4" s="94" t="s">
        <v>25</v>
      </c>
      <c r="C4" s="6" t="s">
        <v>26</v>
      </c>
    </row>
    <row r="5" spans="1:7">
      <c r="A5" s="7" t="s">
        <v>27</v>
      </c>
      <c r="B5" s="94"/>
      <c r="C5" s="5"/>
    </row>
    <row r="6" spans="1:7">
      <c r="A6" s="7" t="s">
        <v>28</v>
      </c>
      <c r="B6" s="94"/>
      <c r="C6" s="5"/>
    </row>
    <row r="7" spans="1:7">
      <c r="A7" s="7" t="s">
        <v>29</v>
      </c>
      <c r="B7" s="94" t="s">
        <v>25</v>
      </c>
      <c r="C7" s="5" t="s">
        <v>30</v>
      </c>
    </row>
    <row r="8" spans="1:7">
      <c r="A8" s="7" t="s">
        <v>31</v>
      </c>
      <c r="B8" s="94" t="s">
        <v>25</v>
      </c>
      <c r="C8" s="5" t="s">
        <v>32</v>
      </c>
      <c r="G8" s="1"/>
    </row>
    <row r="9" spans="1:7">
      <c r="A9" s="7" t="s">
        <v>33</v>
      </c>
      <c r="B9" s="94"/>
      <c r="C9" s="5"/>
    </row>
    <row r="10" spans="1:7">
      <c r="A10" s="7" t="s">
        <v>34</v>
      </c>
      <c r="B10" s="94" t="s">
        <v>25</v>
      </c>
      <c r="C10" s="5" t="s">
        <v>35</v>
      </c>
    </row>
    <row r="11" spans="1:7">
      <c r="A11" s="7" t="s">
        <v>36</v>
      </c>
      <c r="B11" s="94" t="s">
        <v>25</v>
      </c>
      <c r="C11" s="5" t="s">
        <v>37</v>
      </c>
    </row>
    <row r="12" spans="1:7">
      <c r="A12" s="7" t="s">
        <v>38</v>
      </c>
      <c r="B12" s="94" t="s">
        <v>25</v>
      </c>
      <c r="C12" s="5" t="s">
        <v>39</v>
      </c>
      <c r="D12" s="120" t="s">
        <v>40</v>
      </c>
      <c r="E12" s="120"/>
      <c r="F12" s="120"/>
      <c r="G12" s="120"/>
    </row>
    <row r="13" spans="1:7">
      <c r="A13" s="7" t="s">
        <v>41</v>
      </c>
      <c r="B13" s="94" t="s">
        <v>25</v>
      </c>
      <c r="C13" s="5" t="s">
        <v>42</v>
      </c>
    </row>
    <row r="14" spans="1:7">
      <c r="A14" s="7" t="s">
        <v>43</v>
      </c>
      <c r="B14" s="94" t="s">
        <v>25</v>
      </c>
      <c r="C14" s="5" t="s">
        <v>44</v>
      </c>
      <c r="D14" s="85" t="s">
        <v>45</v>
      </c>
      <c r="E14" s="81"/>
      <c r="F14" s="81"/>
      <c r="G14" s="81"/>
    </row>
    <row r="15" spans="1:7">
      <c r="A15" s="7" t="s">
        <v>46</v>
      </c>
      <c r="B15" s="94" t="s">
        <v>25</v>
      </c>
      <c r="C15" s="5" t="s">
        <v>47</v>
      </c>
    </row>
    <row r="16" spans="1:7">
      <c r="A16" s="7" t="s">
        <v>48</v>
      </c>
      <c r="B16" s="94" t="s">
        <v>25</v>
      </c>
      <c r="C16" s="5" t="s">
        <v>49</v>
      </c>
    </row>
    <row r="17" spans="1:7">
      <c r="A17" s="7" t="s">
        <v>50</v>
      </c>
      <c r="B17" s="94" t="s">
        <v>25</v>
      </c>
      <c r="C17" s="5" t="s">
        <v>51</v>
      </c>
      <c r="D17" s="85" t="s">
        <v>52</v>
      </c>
      <c r="E17" s="81"/>
      <c r="F17" s="81"/>
      <c r="G17" s="81"/>
    </row>
    <row r="18" spans="1:7">
      <c r="A18" s="7" t="s">
        <v>53</v>
      </c>
      <c r="B18" s="94" t="s">
        <v>25</v>
      </c>
      <c r="C18" s="5" t="s">
        <v>54</v>
      </c>
    </row>
    <row r="19" spans="1:7">
      <c r="A19" s="7" t="s">
        <v>55</v>
      </c>
      <c r="B19" s="94" t="s">
        <v>25</v>
      </c>
      <c r="C19" s="5" t="s">
        <v>56</v>
      </c>
      <c r="F19" s="84"/>
    </row>
    <row r="20" spans="1:7">
      <c r="A20" s="7" t="s">
        <v>57</v>
      </c>
      <c r="B20" s="94" t="s">
        <v>25</v>
      </c>
      <c r="C20" s="5" t="s">
        <v>58</v>
      </c>
    </row>
    <row r="21" spans="1:7">
      <c r="A21" s="7" t="s">
        <v>59</v>
      </c>
      <c r="B21" s="94" t="s">
        <v>25</v>
      </c>
      <c r="C21" s="5" t="s">
        <v>60</v>
      </c>
    </row>
    <row r="22" spans="1:7">
      <c r="A22" s="7" t="s">
        <v>61</v>
      </c>
      <c r="B22" s="94" t="s">
        <v>25</v>
      </c>
      <c r="C22" s="5" t="s">
        <v>62</v>
      </c>
    </row>
    <row r="23" spans="1:7">
      <c r="A23" s="19" t="s">
        <v>63</v>
      </c>
      <c r="B23" s="95">
        <f>16/19</f>
        <v>0.84210526315789469</v>
      </c>
      <c r="C23" s="20"/>
    </row>
    <row r="25" spans="1:7">
      <c r="A25" s="61" t="s">
        <v>64</v>
      </c>
      <c r="C25" s="62" t="s">
        <v>23</v>
      </c>
    </row>
    <row r="26" spans="1:7">
      <c r="A26" s="7" t="s">
        <v>65</v>
      </c>
      <c r="B26" s="94" t="s">
        <v>25</v>
      </c>
      <c r="C26" s="5" t="s">
        <v>42</v>
      </c>
    </row>
    <row r="27" spans="1:7">
      <c r="A27" s="7" t="s">
        <v>66</v>
      </c>
      <c r="B27" s="94" t="s">
        <v>25</v>
      </c>
      <c r="C27" s="5" t="s">
        <v>56</v>
      </c>
    </row>
    <row r="28" spans="1:7">
      <c r="A28" s="7" t="s">
        <v>67</v>
      </c>
      <c r="B28" s="94" t="s">
        <v>25</v>
      </c>
      <c r="C28" s="5" t="s">
        <v>68</v>
      </c>
    </row>
    <row r="29" spans="1:7">
      <c r="A29" s="7" t="s">
        <v>69</v>
      </c>
      <c r="B29" s="94" t="s">
        <v>25</v>
      </c>
      <c r="C29" s="5" t="s">
        <v>68</v>
      </c>
    </row>
    <row r="30" spans="1:7">
      <c r="A30" s="7" t="s">
        <v>70</v>
      </c>
      <c r="B30" s="94" t="s">
        <v>25</v>
      </c>
      <c r="C30" s="5" t="s">
        <v>71</v>
      </c>
    </row>
    <row r="31" spans="1:7">
      <c r="A31" s="8" t="s">
        <v>72</v>
      </c>
      <c r="B31" s="94" t="s">
        <v>25</v>
      </c>
      <c r="C31" s="9" t="s">
        <v>73</v>
      </c>
    </row>
    <row r="32" spans="1:7">
      <c r="A32" s="7" t="s">
        <v>74</v>
      </c>
      <c r="C32" s="5"/>
    </row>
    <row r="33" spans="1:3">
      <c r="A33" s="7" t="s">
        <v>75</v>
      </c>
      <c r="B33" s="94" t="s">
        <v>25</v>
      </c>
      <c r="C33" s="5" t="s">
        <v>76</v>
      </c>
    </row>
    <row r="34" spans="1:3">
      <c r="A34" s="19" t="s">
        <v>77</v>
      </c>
      <c r="B34" s="95">
        <f>7/8</f>
        <v>0.875</v>
      </c>
      <c r="C34" s="21"/>
    </row>
    <row r="36" spans="1:3">
      <c r="A36" s="61" t="s">
        <v>78</v>
      </c>
      <c r="C36" s="62" t="s">
        <v>23</v>
      </c>
    </row>
    <row r="37" spans="1:3">
      <c r="A37" s="8" t="s">
        <v>79</v>
      </c>
      <c r="B37" s="94" t="s">
        <v>25</v>
      </c>
      <c r="C37" s="9" t="s">
        <v>80</v>
      </c>
    </row>
    <row r="38" spans="1:3">
      <c r="A38" s="8" t="s">
        <v>81</v>
      </c>
      <c r="B38" s="94" t="s">
        <v>25</v>
      </c>
      <c r="C38" s="5" t="s">
        <v>82</v>
      </c>
    </row>
    <row r="39" spans="1:3">
      <c r="A39" s="8" t="s">
        <v>83</v>
      </c>
      <c r="C39" s="5"/>
    </row>
    <row r="40" spans="1:3">
      <c r="A40" s="8" t="s">
        <v>84</v>
      </c>
      <c r="C40" s="5"/>
    </row>
    <row r="41" spans="1:3">
      <c r="A41" s="8" t="s">
        <v>85</v>
      </c>
      <c r="B41" s="94" t="s">
        <v>25</v>
      </c>
      <c r="C41" s="5" t="s">
        <v>86</v>
      </c>
    </row>
    <row r="42" spans="1:3">
      <c r="A42" s="8" t="s">
        <v>87</v>
      </c>
      <c r="C42" s="5"/>
    </row>
    <row r="43" spans="1:3">
      <c r="A43" s="8" t="s">
        <v>88</v>
      </c>
      <c r="B43" s="94" t="s">
        <v>25</v>
      </c>
      <c r="C43" s="9" t="s">
        <v>89</v>
      </c>
    </row>
    <row r="44" spans="1:3">
      <c r="A44" s="8" t="s">
        <v>90</v>
      </c>
      <c r="B44" s="94" t="s">
        <v>25</v>
      </c>
      <c r="C44" s="9" t="s">
        <v>89</v>
      </c>
    </row>
    <row r="45" spans="1:3">
      <c r="A45" s="19" t="s">
        <v>77</v>
      </c>
      <c r="B45" s="95">
        <f>5/8</f>
        <v>0.625</v>
      </c>
      <c r="C45" s="21"/>
    </row>
    <row r="47" spans="1:3">
      <c r="A47" s="61" t="s">
        <v>91</v>
      </c>
      <c r="C47" s="62" t="s">
        <v>23</v>
      </c>
    </row>
    <row r="48" spans="1:3">
      <c r="A48" s="69" t="s">
        <v>92</v>
      </c>
      <c r="C48" s="5"/>
    </row>
    <row r="49" spans="1:7">
      <c r="A49" s="7" t="s">
        <v>93</v>
      </c>
      <c r="B49" s="94" t="s">
        <v>25</v>
      </c>
      <c r="C49" s="5" t="s">
        <v>94</v>
      </c>
      <c r="D49" s="89" t="s">
        <v>95</v>
      </c>
      <c r="E49" s="81"/>
      <c r="F49" s="81"/>
      <c r="G49" s="81"/>
    </row>
    <row r="50" spans="1:7">
      <c r="A50" s="7" t="s">
        <v>96</v>
      </c>
      <c r="C50" s="5"/>
    </row>
    <row r="51" spans="1:7">
      <c r="A51" s="11" t="s">
        <v>97</v>
      </c>
      <c r="C51" s="5"/>
    </row>
    <row r="52" spans="1:7">
      <c r="A52" s="7" t="s">
        <v>98</v>
      </c>
      <c r="B52" s="94" t="s">
        <v>25</v>
      </c>
      <c r="C52" s="5" t="s">
        <v>99</v>
      </c>
      <c r="D52" s="90" t="s">
        <v>45</v>
      </c>
      <c r="E52" s="91"/>
      <c r="F52" s="91"/>
      <c r="G52" s="91"/>
    </row>
    <row r="53" spans="1:7">
      <c r="A53" s="7" t="s">
        <v>100</v>
      </c>
      <c r="B53" s="94" t="s">
        <v>25</v>
      </c>
      <c r="C53" s="5" t="s">
        <v>101</v>
      </c>
      <c r="D53" s="90" t="s">
        <v>102</v>
      </c>
      <c r="E53" s="92" t="s">
        <v>40</v>
      </c>
      <c r="F53" s="91"/>
      <c r="G53" s="91"/>
    </row>
    <row r="54" spans="1:7" ht="28.9">
      <c r="A54" s="15" t="s">
        <v>103</v>
      </c>
      <c r="B54" s="94" t="s">
        <v>25</v>
      </c>
      <c r="C54" s="36" t="s">
        <v>104</v>
      </c>
      <c r="D54" s="93" t="s">
        <v>105</v>
      </c>
      <c r="E54" s="93" t="s">
        <v>106</v>
      </c>
      <c r="F54" s="93" t="s">
        <v>107</v>
      </c>
      <c r="G54" s="93" t="s">
        <v>108</v>
      </c>
    </row>
    <row r="55" spans="1:7">
      <c r="A55" s="7" t="s">
        <v>109</v>
      </c>
      <c r="B55" s="94" t="s">
        <v>25</v>
      </c>
      <c r="C55" s="5" t="s">
        <v>110</v>
      </c>
    </row>
    <row r="56" spans="1:7">
      <c r="A56" s="7" t="s">
        <v>111</v>
      </c>
      <c r="B56" s="94" t="s">
        <v>25</v>
      </c>
      <c r="C56" s="5" t="s">
        <v>39</v>
      </c>
      <c r="D56" s="88" t="s">
        <v>40</v>
      </c>
      <c r="E56" s="81"/>
      <c r="F56" s="81"/>
      <c r="G56" s="81"/>
    </row>
    <row r="57" spans="1:7">
      <c r="A57" s="7" t="s">
        <v>112</v>
      </c>
      <c r="C57" s="5"/>
    </row>
    <row r="58" spans="1:7">
      <c r="A58" s="7" t="s">
        <v>113</v>
      </c>
      <c r="B58" s="94" t="s">
        <v>25</v>
      </c>
      <c r="C58" s="5" t="s">
        <v>114</v>
      </c>
      <c r="D58" s="89" t="s">
        <v>115</v>
      </c>
      <c r="E58" s="81"/>
      <c r="F58" s="81"/>
      <c r="G58" s="81"/>
    </row>
    <row r="59" spans="1:7" ht="28.9">
      <c r="A59" s="8" t="s">
        <v>116</v>
      </c>
      <c r="C59" s="5"/>
    </row>
    <row r="60" spans="1:7">
      <c r="A60" s="7" t="s">
        <v>117</v>
      </c>
      <c r="B60" s="94" t="s">
        <v>25</v>
      </c>
      <c r="C60" s="5" t="s">
        <v>118</v>
      </c>
      <c r="D60" s="89" t="s">
        <v>119</v>
      </c>
      <c r="E60" s="81"/>
      <c r="F60" s="81"/>
      <c r="G60" s="81"/>
    </row>
    <row r="61" spans="1:7">
      <c r="A61" s="19" t="s">
        <v>77</v>
      </c>
      <c r="B61" s="95">
        <f>8/11</f>
        <v>0.72727272727272729</v>
      </c>
      <c r="C61" s="21"/>
    </row>
    <row r="63" spans="1:7">
      <c r="A63" s="61" t="s">
        <v>120</v>
      </c>
      <c r="C63" s="62" t="s">
        <v>23</v>
      </c>
    </row>
    <row r="64" spans="1:7">
      <c r="A64" s="63" t="s">
        <v>121</v>
      </c>
      <c r="B64" s="94" t="s">
        <v>25</v>
      </c>
      <c r="C64" s="60" t="s">
        <v>122</v>
      </c>
      <c r="D64" s="88" t="s">
        <v>40</v>
      </c>
      <c r="E64" s="81"/>
      <c r="F64" s="81"/>
      <c r="G64" s="81"/>
    </row>
    <row r="65" spans="1:3">
      <c r="A65" s="19" t="s">
        <v>77</v>
      </c>
      <c r="B65" s="96">
        <v>1</v>
      </c>
      <c r="C65" s="21"/>
    </row>
    <row r="67" spans="1:3">
      <c r="A67" s="61" t="s">
        <v>123</v>
      </c>
      <c r="C67" s="62" t="s">
        <v>23</v>
      </c>
    </row>
    <row r="68" spans="1:3">
      <c r="A68" s="67" t="s">
        <v>124</v>
      </c>
      <c r="C68" s="5"/>
    </row>
    <row r="69" spans="1:3">
      <c r="A69" s="59" t="s">
        <v>125</v>
      </c>
      <c r="C69" s="60"/>
    </row>
    <row r="70" spans="1:3">
      <c r="A70" s="7" t="s">
        <v>126</v>
      </c>
      <c r="B70" s="94" t="s">
        <v>25</v>
      </c>
      <c r="C70" s="5" t="s">
        <v>127</v>
      </c>
    </row>
    <row r="71" spans="1:3">
      <c r="A71" s="7" t="s">
        <v>128</v>
      </c>
      <c r="B71" s="94" t="s">
        <v>25</v>
      </c>
      <c r="C71" s="5" t="s">
        <v>127</v>
      </c>
    </row>
    <row r="72" spans="1:3">
      <c r="A72" s="7" t="s">
        <v>129</v>
      </c>
      <c r="C72" s="5"/>
    </row>
    <row r="73" spans="1:3">
      <c r="A73" s="11" t="s">
        <v>130</v>
      </c>
      <c r="C73" s="5"/>
    </row>
    <row r="74" spans="1:3">
      <c r="A74" s="7" t="s">
        <v>131</v>
      </c>
      <c r="B74" s="94" t="s">
        <v>25</v>
      </c>
      <c r="C74" s="5" t="s">
        <v>132</v>
      </c>
    </row>
    <row r="75" spans="1:3">
      <c r="A75" s="7" t="s">
        <v>133</v>
      </c>
      <c r="C75" s="5"/>
    </row>
    <row r="76" spans="1:3">
      <c r="A76" s="7" t="s">
        <v>134</v>
      </c>
      <c r="C76" s="5"/>
    </row>
    <row r="77" spans="1:3">
      <c r="A77" s="7" t="s">
        <v>135</v>
      </c>
      <c r="B77" s="94" t="s">
        <v>25</v>
      </c>
      <c r="C77" s="5" t="s">
        <v>136</v>
      </c>
    </row>
    <row r="78" spans="1:3">
      <c r="A78" s="7" t="s">
        <v>137</v>
      </c>
      <c r="B78" s="94" t="s">
        <v>25</v>
      </c>
      <c r="C78" s="5" t="s">
        <v>138</v>
      </c>
    </row>
    <row r="79" spans="1:3">
      <c r="A79" s="7" t="s">
        <v>139</v>
      </c>
      <c r="B79" s="94" t="s">
        <v>25</v>
      </c>
      <c r="C79" s="5" t="s">
        <v>140</v>
      </c>
    </row>
    <row r="80" spans="1:3">
      <c r="A80" s="7" t="s">
        <v>141</v>
      </c>
      <c r="B80" s="94" t="s">
        <v>25</v>
      </c>
      <c r="C80" s="5" t="s">
        <v>142</v>
      </c>
    </row>
    <row r="81" spans="1:3">
      <c r="A81" s="7" t="s">
        <v>143</v>
      </c>
      <c r="B81" s="94" t="s">
        <v>25</v>
      </c>
      <c r="C81" s="5" t="s">
        <v>144</v>
      </c>
    </row>
    <row r="82" spans="1:3">
      <c r="A82" s="7" t="s">
        <v>145</v>
      </c>
      <c r="C82" s="5"/>
    </row>
    <row r="83" spans="1:3">
      <c r="A83" s="7" t="s">
        <v>146</v>
      </c>
      <c r="B83" s="94" t="s">
        <v>25</v>
      </c>
      <c r="C83" s="5" t="s">
        <v>147</v>
      </c>
    </row>
    <row r="84" spans="1:3">
      <c r="A84" s="11" t="s">
        <v>148</v>
      </c>
      <c r="C84" s="5"/>
    </row>
    <row r="85" spans="1:3">
      <c r="A85" s="7" t="s">
        <v>149</v>
      </c>
      <c r="B85" s="94" t="s">
        <v>25</v>
      </c>
      <c r="C85" s="5" t="s">
        <v>30</v>
      </c>
    </row>
    <row r="86" spans="1:3">
      <c r="A86" s="7" t="s">
        <v>150</v>
      </c>
      <c r="B86" s="94" t="s">
        <v>25</v>
      </c>
      <c r="C86" s="5" t="s">
        <v>151</v>
      </c>
    </row>
    <row r="87" spans="1:3">
      <c r="A87" s="7" t="s">
        <v>152</v>
      </c>
      <c r="B87" s="94" t="s">
        <v>25</v>
      </c>
      <c r="C87" s="5" t="s">
        <v>153</v>
      </c>
    </row>
    <row r="88" spans="1:3">
      <c r="A88" s="7" t="s">
        <v>154</v>
      </c>
      <c r="B88" s="94" t="s">
        <v>25</v>
      </c>
      <c r="C88" s="5" t="s">
        <v>155</v>
      </c>
    </row>
    <row r="89" spans="1:3">
      <c r="A89" s="19" t="s">
        <v>77</v>
      </c>
      <c r="B89" s="95">
        <f>13/18</f>
        <v>0.72222222222222221</v>
      </c>
      <c r="C89" s="21"/>
    </row>
    <row r="91" spans="1:3">
      <c r="A91" s="61" t="s">
        <v>156</v>
      </c>
      <c r="C91" s="62" t="s">
        <v>23</v>
      </c>
    </row>
    <row r="92" spans="1:3">
      <c r="A92" s="64" t="s">
        <v>157</v>
      </c>
      <c r="B92" s="94" t="s">
        <v>25</v>
      </c>
      <c r="C92" s="65" t="s">
        <v>158</v>
      </c>
    </row>
    <row r="93" spans="1:3">
      <c r="A93" s="19" t="s">
        <v>77</v>
      </c>
      <c r="B93" s="95">
        <f>1/1</f>
        <v>1</v>
      </c>
      <c r="C93" s="21"/>
    </row>
    <row r="95" spans="1:3">
      <c r="A95" s="114" t="s">
        <v>159</v>
      </c>
      <c r="C95" s="62" t="s">
        <v>23</v>
      </c>
    </row>
    <row r="96" spans="1:3">
      <c r="A96" s="115" t="s">
        <v>160</v>
      </c>
      <c r="C96" s="60"/>
    </row>
    <row r="97" spans="1:3">
      <c r="A97" s="69" t="s">
        <v>161</v>
      </c>
      <c r="B97" s="112"/>
      <c r="C97" s="60"/>
    </row>
    <row r="98" spans="1:3">
      <c r="A98" s="116" t="s">
        <v>162</v>
      </c>
      <c r="B98" s="109" t="s">
        <v>25</v>
      </c>
      <c r="C98" s="60" t="s">
        <v>163</v>
      </c>
    </row>
    <row r="99" spans="1:3">
      <c r="A99" s="116" t="s">
        <v>164</v>
      </c>
      <c r="B99" s="107"/>
      <c r="C99" s="60"/>
    </row>
    <row r="100" spans="1:3">
      <c r="A100" s="116" t="s">
        <v>165</v>
      </c>
      <c r="B100" s="107"/>
      <c r="C100" s="60"/>
    </row>
    <row r="101" spans="1:3">
      <c r="A101" s="69" t="s">
        <v>166</v>
      </c>
      <c r="B101" s="107"/>
      <c r="C101" s="60"/>
    </row>
    <row r="102" spans="1:3">
      <c r="A102" s="116" t="s">
        <v>167</v>
      </c>
      <c r="B102" s="109" t="s">
        <v>25</v>
      </c>
      <c r="C102" s="60" t="s">
        <v>163</v>
      </c>
    </row>
    <row r="103" spans="1:3">
      <c r="A103" s="116" t="s">
        <v>168</v>
      </c>
      <c r="B103" s="107"/>
      <c r="C103" s="60"/>
    </row>
    <row r="104" spans="1:3">
      <c r="A104" s="116" t="s">
        <v>169</v>
      </c>
      <c r="B104" s="107"/>
      <c r="C104" s="60"/>
    </row>
    <row r="105" spans="1:3">
      <c r="A105" s="116" t="s">
        <v>165</v>
      </c>
      <c r="B105" s="109"/>
      <c r="C105" s="60"/>
    </row>
    <row r="106" spans="1:3">
      <c r="A106" s="19" t="s">
        <v>170</v>
      </c>
      <c r="B106" s="95">
        <f>2/2</f>
        <v>1</v>
      </c>
      <c r="C106" s="21"/>
    </row>
    <row r="108" spans="1:3">
      <c r="A108" s="61" t="s">
        <v>171</v>
      </c>
      <c r="C108" s="62" t="s">
        <v>23</v>
      </c>
    </row>
    <row r="109" spans="1:3">
      <c r="A109" s="67" t="s">
        <v>172</v>
      </c>
      <c r="C109" s="5"/>
    </row>
    <row r="110" spans="1:3">
      <c r="A110" s="7" t="s">
        <v>125</v>
      </c>
      <c r="B110" s="94" t="s">
        <v>25</v>
      </c>
      <c r="C110" s="5" t="s">
        <v>173</v>
      </c>
    </row>
    <row r="111" spans="1:3">
      <c r="A111" s="7" t="s">
        <v>174</v>
      </c>
      <c r="B111" s="94" t="s">
        <v>25</v>
      </c>
      <c r="C111" s="5" t="s">
        <v>173</v>
      </c>
    </row>
    <row r="112" spans="1:3">
      <c r="A112" s="7" t="s">
        <v>175</v>
      </c>
      <c r="B112" s="94" t="s">
        <v>25</v>
      </c>
      <c r="C112" s="5" t="s">
        <v>173</v>
      </c>
    </row>
    <row r="113" spans="1:3">
      <c r="A113" s="7" t="s">
        <v>176</v>
      </c>
      <c r="B113" s="94" t="s">
        <v>25</v>
      </c>
      <c r="C113" s="5" t="s">
        <v>173</v>
      </c>
    </row>
    <row r="114" spans="1:3">
      <c r="A114" s="7" t="s">
        <v>177</v>
      </c>
      <c r="B114" s="94" t="s">
        <v>25</v>
      </c>
      <c r="C114" s="5" t="s">
        <v>173</v>
      </c>
    </row>
    <row r="115" spans="1:3">
      <c r="A115" s="7" t="s">
        <v>178</v>
      </c>
      <c r="B115" s="94" t="s">
        <v>25</v>
      </c>
      <c r="C115" s="5" t="s">
        <v>173</v>
      </c>
    </row>
    <row r="116" spans="1:3">
      <c r="A116" s="7" t="s">
        <v>179</v>
      </c>
      <c r="C116" s="5"/>
    </row>
    <row r="117" spans="1:3">
      <c r="A117" s="11" t="s">
        <v>180</v>
      </c>
      <c r="C117" s="5"/>
    </row>
    <row r="118" spans="1:3">
      <c r="A118" s="7" t="s">
        <v>181</v>
      </c>
      <c r="B118" s="94" t="s">
        <v>25</v>
      </c>
      <c r="C118" s="12" t="s">
        <v>182</v>
      </c>
    </row>
    <row r="119" spans="1:3">
      <c r="A119" s="7" t="s">
        <v>183</v>
      </c>
      <c r="B119" s="94" t="s">
        <v>25</v>
      </c>
      <c r="C119" s="6" t="s">
        <v>184</v>
      </c>
    </row>
    <row r="120" spans="1:3">
      <c r="A120" s="7" t="s">
        <v>185</v>
      </c>
      <c r="B120" s="94" t="s">
        <v>25</v>
      </c>
      <c r="C120" s="6" t="s">
        <v>186</v>
      </c>
    </row>
    <row r="121" spans="1:3">
      <c r="A121" s="7" t="s">
        <v>187</v>
      </c>
      <c r="B121" s="94" t="s">
        <v>25</v>
      </c>
      <c r="C121" s="12" t="s">
        <v>188</v>
      </c>
    </row>
    <row r="122" spans="1:3">
      <c r="A122" s="7" t="s">
        <v>189</v>
      </c>
      <c r="B122" s="94" t="s">
        <v>25</v>
      </c>
      <c r="C122" s="12" t="s">
        <v>190</v>
      </c>
    </row>
    <row r="123" spans="1:3">
      <c r="A123" s="7" t="s">
        <v>191</v>
      </c>
      <c r="B123" s="94" t="s">
        <v>25</v>
      </c>
      <c r="C123" s="6" t="s">
        <v>192</v>
      </c>
    </row>
    <row r="124" spans="1:3">
      <c r="A124" s="7" t="s">
        <v>193</v>
      </c>
      <c r="B124" s="94" t="s">
        <v>25</v>
      </c>
      <c r="C124" s="6" t="s">
        <v>194</v>
      </c>
    </row>
    <row r="125" spans="1:3">
      <c r="A125" s="7" t="s">
        <v>195</v>
      </c>
      <c r="B125" s="94" t="s">
        <v>25</v>
      </c>
      <c r="C125" s="6" t="s">
        <v>196</v>
      </c>
    </row>
    <row r="126" spans="1:3">
      <c r="A126" s="11" t="s">
        <v>197</v>
      </c>
      <c r="C126" s="12"/>
    </row>
    <row r="127" spans="1:3">
      <c r="A127" s="7" t="s">
        <v>198</v>
      </c>
      <c r="C127" s="12"/>
    </row>
    <row r="128" spans="1:3">
      <c r="A128" s="7" t="s">
        <v>154</v>
      </c>
      <c r="B128" s="94" t="s">
        <v>25</v>
      </c>
      <c r="C128" s="6" t="s">
        <v>199</v>
      </c>
    </row>
    <row r="129" spans="1:4">
      <c r="A129" s="7" t="s">
        <v>200</v>
      </c>
      <c r="C129" s="5"/>
    </row>
    <row r="130" spans="1:4">
      <c r="A130" s="19" t="s">
        <v>77</v>
      </c>
      <c r="B130" s="95">
        <f>15/18</f>
        <v>0.83333333333333337</v>
      </c>
      <c r="C130" s="21"/>
    </row>
    <row r="132" spans="1:4">
      <c r="A132" s="61" t="s">
        <v>201</v>
      </c>
      <c r="C132" s="62" t="s">
        <v>23</v>
      </c>
    </row>
    <row r="133" spans="1:4">
      <c r="A133" s="68" t="s">
        <v>202</v>
      </c>
      <c r="B133" s="94"/>
      <c r="C133" s="9"/>
    </row>
    <row r="134" spans="1:4">
      <c r="A134" s="66" t="s">
        <v>203</v>
      </c>
      <c r="B134" s="94"/>
      <c r="C134" s="65"/>
    </row>
    <row r="135" spans="1:4">
      <c r="A135" s="29" t="s">
        <v>204</v>
      </c>
      <c r="B135" s="94" t="s">
        <v>25</v>
      </c>
      <c r="C135" s="32" t="s">
        <v>60</v>
      </c>
    </row>
    <row r="136" spans="1:4">
      <c r="A136" s="29" t="s">
        <v>205</v>
      </c>
      <c r="B136" s="94" t="s">
        <v>25</v>
      </c>
      <c r="C136" s="9" t="s">
        <v>206</v>
      </c>
    </row>
    <row r="137" spans="1:4">
      <c r="A137" s="29" t="s">
        <v>207</v>
      </c>
      <c r="B137" s="94"/>
      <c r="C137" s="9"/>
    </row>
    <row r="138" spans="1:4">
      <c r="A138" s="29" t="s">
        <v>208</v>
      </c>
      <c r="B138" s="94"/>
      <c r="C138" s="9"/>
    </row>
    <row r="139" spans="1:4">
      <c r="A139" s="29" t="s">
        <v>209</v>
      </c>
      <c r="B139" s="94" t="s">
        <v>25</v>
      </c>
      <c r="C139" s="32" t="s">
        <v>60</v>
      </c>
    </row>
    <row r="140" spans="1:4">
      <c r="A140" s="29" t="s">
        <v>210</v>
      </c>
      <c r="B140" s="94" t="s">
        <v>25</v>
      </c>
      <c r="C140" s="9" t="s">
        <v>211</v>
      </c>
    </row>
    <row r="141" spans="1:4" s="31" customFormat="1">
      <c r="A141" s="28" t="s">
        <v>212</v>
      </c>
      <c r="B141" s="97"/>
      <c r="C141" s="30"/>
      <c r="D141"/>
    </row>
    <row r="142" spans="1:4">
      <c r="A142" s="29" t="s">
        <v>213</v>
      </c>
      <c r="B142" s="94" t="s">
        <v>25</v>
      </c>
      <c r="C142" s="32" t="s">
        <v>214</v>
      </c>
    </row>
    <row r="143" spans="1:4">
      <c r="A143" s="29" t="s">
        <v>215</v>
      </c>
      <c r="B143" s="94" t="s">
        <v>25</v>
      </c>
      <c r="C143" s="32" t="s">
        <v>60</v>
      </c>
    </row>
    <row r="144" spans="1:4">
      <c r="A144" s="19" t="s">
        <v>77</v>
      </c>
      <c r="B144" s="98">
        <f>6/9</f>
        <v>0.66666666666666663</v>
      </c>
      <c r="C144" s="21"/>
    </row>
    <row r="146" spans="1:7">
      <c r="A146" s="70" t="s">
        <v>216</v>
      </c>
      <c r="C146" s="71" t="s">
        <v>23</v>
      </c>
    </row>
    <row r="147" spans="1:7">
      <c r="A147" s="11" t="s">
        <v>217</v>
      </c>
      <c r="C147" s="5"/>
    </row>
    <row r="148" spans="1:7">
      <c r="A148" s="59" t="s">
        <v>218</v>
      </c>
      <c r="C148" s="60"/>
    </row>
    <row r="149" spans="1:7">
      <c r="A149" s="59" t="s">
        <v>219</v>
      </c>
      <c r="C149" s="60"/>
    </row>
    <row r="150" spans="1:7">
      <c r="A150" s="59" t="s">
        <v>220</v>
      </c>
      <c r="C150" s="60"/>
    </row>
    <row r="151" spans="1:7">
      <c r="A151" s="11" t="s">
        <v>221</v>
      </c>
      <c r="C151" s="5"/>
    </row>
    <row r="152" spans="1:7">
      <c r="A152" s="7" t="s">
        <v>222</v>
      </c>
      <c r="B152" s="94" t="s">
        <v>25</v>
      </c>
      <c r="C152" s="12" t="s">
        <v>223</v>
      </c>
    </row>
    <row r="153" spans="1:7">
      <c r="A153" s="15" t="s">
        <v>224</v>
      </c>
      <c r="B153" s="94" t="s">
        <v>25</v>
      </c>
      <c r="C153" s="14" t="s">
        <v>225</v>
      </c>
    </row>
    <row r="154" spans="1:7">
      <c r="A154" s="7" t="s">
        <v>226</v>
      </c>
      <c r="B154" s="94" t="s">
        <v>25</v>
      </c>
      <c r="C154" s="6" t="s">
        <v>227</v>
      </c>
      <c r="D154" s="86" t="s">
        <v>228</v>
      </c>
      <c r="E154" s="87" t="s">
        <v>229</v>
      </c>
      <c r="F154" s="81"/>
      <c r="G154" s="81"/>
    </row>
    <row r="155" spans="1:7">
      <c r="A155" s="7" t="s">
        <v>133</v>
      </c>
      <c r="B155" s="94" t="s">
        <v>25</v>
      </c>
      <c r="C155" s="5" t="s">
        <v>230</v>
      </c>
    </row>
    <row r="156" spans="1:7">
      <c r="A156" s="7" t="s">
        <v>231</v>
      </c>
      <c r="B156" s="94" t="s">
        <v>25</v>
      </c>
      <c r="C156" s="6" t="s">
        <v>232</v>
      </c>
    </row>
    <row r="157" spans="1:7">
      <c r="A157" s="7" t="s">
        <v>233</v>
      </c>
      <c r="C157" s="12"/>
    </row>
    <row r="158" spans="1:7">
      <c r="A158" s="7" t="s">
        <v>234</v>
      </c>
      <c r="B158" s="94" t="s">
        <v>25</v>
      </c>
      <c r="C158" s="6" t="s">
        <v>235</v>
      </c>
      <c r="D158" s="85" t="s">
        <v>236</v>
      </c>
      <c r="E158" s="81"/>
      <c r="F158" s="81"/>
      <c r="G158" s="81"/>
    </row>
    <row r="159" spans="1:7">
      <c r="A159" s="7" t="s">
        <v>237</v>
      </c>
      <c r="B159" s="94" t="s">
        <v>25</v>
      </c>
      <c r="C159" s="6" t="s">
        <v>238</v>
      </c>
    </row>
    <row r="160" spans="1:7">
      <c r="A160" s="7" t="s">
        <v>239</v>
      </c>
      <c r="B160" s="94" t="s">
        <v>25</v>
      </c>
      <c r="C160" s="6" t="s">
        <v>240</v>
      </c>
    </row>
    <row r="161" spans="1:7">
      <c r="A161" s="7" t="s">
        <v>241</v>
      </c>
      <c r="B161" s="94" t="s">
        <v>25</v>
      </c>
      <c r="C161" s="6" t="s">
        <v>242</v>
      </c>
    </row>
    <row r="162" spans="1:7">
      <c r="A162" s="7" t="s">
        <v>243</v>
      </c>
      <c r="B162" s="94" t="s">
        <v>25</v>
      </c>
      <c r="C162" s="6" t="s">
        <v>244</v>
      </c>
      <c r="D162" s="85" t="s">
        <v>52</v>
      </c>
      <c r="E162" s="81"/>
      <c r="F162" s="81"/>
      <c r="G162" s="81"/>
    </row>
    <row r="163" spans="1:7">
      <c r="A163" s="7" t="s">
        <v>139</v>
      </c>
      <c r="B163" s="94" t="s">
        <v>25</v>
      </c>
      <c r="C163" s="6" t="s">
        <v>245</v>
      </c>
    </row>
    <row r="164" spans="1:7">
      <c r="A164" s="7" t="s">
        <v>246</v>
      </c>
      <c r="B164" s="94" t="s">
        <v>25</v>
      </c>
      <c r="C164" s="6" t="s">
        <v>247</v>
      </c>
    </row>
    <row r="165" spans="1:7">
      <c r="A165" s="7" t="s">
        <v>248</v>
      </c>
      <c r="B165" s="94" t="s">
        <v>25</v>
      </c>
      <c r="C165" s="6" t="s">
        <v>30</v>
      </c>
    </row>
    <row r="166" spans="1:7">
      <c r="A166" s="7" t="s">
        <v>249</v>
      </c>
      <c r="B166" s="94" t="s">
        <v>25</v>
      </c>
      <c r="C166" s="6" t="s">
        <v>250</v>
      </c>
    </row>
    <row r="167" spans="1:7" s="2" customFormat="1">
      <c r="A167" s="11" t="s">
        <v>251</v>
      </c>
      <c r="B167"/>
      <c r="C167" s="12"/>
      <c r="D167"/>
    </row>
    <row r="168" spans="1:7">
      <c r="A168" s="7" t="s">
        <v>252</v>
      </c>
      <c r="B168" s="94" t="s">
        <v>25</v>
      </c>
      <c r="C168" s="6" t="s">
        <v>253</v>
      </c>
    </row>
    <row r="169" spans="1:7">
      <c r="A169" s="8" t="s">
        <v>254</v>
      </c>
      <c r="C169" s="5"/>
    </row>
    <row r="170" spans="1:7">
      <c r="A170" s="19" t="s">
        <v>77</v>
      </c>
      <c r="B170" s="95">
        <f>14/20</f>
        <v>0.7</v>
      </c>
      <c r="C170" s="22"/>
    </row>
    <row r="171" spans="1:7">
      <c r="A171" s="33"/>
      <c r="B171" s="99"/>
    </row>
    <row r="172" spans="1:7">
      <c r="A172" s="61" t="s">
        <v>255</v>
      </c>
      <c r="C172" s="71" t="s">
        <v>23</v>
      </c>
    </row>
    <row r="173" spans="1:7">
      <c r="A173" s="73" t="s">
        <v>256</v>
      </c>
      <c r="C173" s="5"/>
    </row>
    <row r="174" spans="1:7" ht="28.9">
      <c r="A174" s="8" t="s">
        <v>257</v>
      </c>
      <c r="B174" t="s">
        <v>258</v>
      </c>
      <c r="C174" s="5" t="s">
        <v>259</v>
      </c>
    </row>
    <row r="175" spans="1:7" ht="28.9">
      <c r="A175" s="8" t="s">
        <v>260</v>
      </c>
      <c r="B175" s="94"/>
      <c r="C175" s="9"/>
    </row>
    <row r="176" spans="1:7">
      <c r="A176" s="8" t="s">
        <v>261</v>
      </c>
      <c r="B176" s="94" t="s">
        <v>25</v>
      </c>
      <c r="C176" s="5" t="s">
        <v>32</v>
      </c>
    </row>
    <row r="177" spans="1:3">
      <c r="A177" s="19" t="s">
        <v>262</v>
      </c>
      <c r="B177" s="95">
        <v>1</v>
      </c>
      <c r="C177" s="21"/>
    </row>
  </sheetData>
  <mergeCells count="2">
    <mergeCell ref="D1:G1"/>
    <mergeCell ref="D12:G12"/>
  </mergeCells>
  <phoneticPr fontId="24" type="noConversion"/>
  <hyperlinks>
    <hyperlink ref="D17" location="'Green Certified Products'!B118" display="See List" xr:uid="{484A9D0D-F124-4E3F-BB37-B71171215412}"/>
    <hyperlink ref="D14" location="'Green Certified Products'!B76" display="See 609.1 List" xr:uid="{AACBE4C7-4EC9-42A6-AB4B-BC9D601EBFFD}"/>
    <hyperlink ref="D12" location="'Green Certified Products'!B79" display="See List" xr:uid="{6A670FF9-1022-4BA5-A6D4-D7878DA3FAB1}"/>
    <hyperlink ref="D49" location="'NGBS New Construction- GCP'!B91" display="See 611.1 List" xr:uid="{3602EAAD-0A8E-44C7-A98D-5A5B5A793F2E}"/>
    <hyperlink ref="D52" location="'Green Certified Products'!B76" display="See 609.1 List" xr:uid="{F636EEA4-446D-45A6-834E-8042B824F3FD}"/>
    <hyperlink ref="D53" location="'Green Certified Products'!B72" display="See 606.3 List" xr:uid="{0C6F1C5E-F1C5-4BBC-815C-79E2E3271CF2}"/>
    <hyperlink ref="E53" location="'Green Certified Products'!B79" display="See List" xr:uid="{8AC2CDD1-4455-43D6-85DC-FF3067635E30}"/>
    <hyperlink ref="D54" location="'Green Certified Products'!B96" display="See 901.4 List" xr:uid="{06CB0DBB-7E37-4F55-AD64-96A0B082FBA3}"/>
    <hyperlink ref="E54" location="'Green Certified Products'!B102" display="See 901.5 List" xr:uid="{D646CAEE-6AB5-4F77-B0C9-866530586F96}"/>
    <hyperlink ref="F54" location="'Green Certified Products'!B105" display="See 901.8 List" xr:uid="{807894FE-EDAA-48BF-954D-C39B9030D7CF}"/>
    <hyperlink ref="G54" location="'Green Certified Products'!B109" display="See 901.11 List" xr:uid="{8547156C-C2D5-4FEB-B6F3-8F1E3626DF78}"/>
    <hyperlink ref="D56" location="'Green Certified Products'!B79" display="See List" xr:uid="{BAF50EFA-8319-45BB-ADCD-FE50AE623257}"/>
    <hyperlink ref="D58" location="'Green Certified Products'!B8" display="See 604 List" xr:uid="{3DF757E1-318C-4697-85D0-C80438F6CB89}"/>
    <hyperlink ref="D60" location="'Green Certified Products'!B59" display="See 606.2 List" xr:uid="{963F1881-34B6-4672-8BA6-036A89C12298}"/>
    <hyperlink ref="D64" location="'Green Certified Products'!B79" display="See List" xr:uid="{DFE2ED22-E169-4D6B-A69A-5514E648ABD5}"/>
    <hyperlink ref="D154" location="'Green Certified Products'!B31" display="See 606.1 List" xr:uid="{0AF5D96B-349A-4F86-97E8-FA9862071D45}"/>
    <hyperlink ref="E154" location="'Green Certified Products'!B4" display="See 505.2 List" xr:uid="{E93E10A3-FE2E-4234-98A9-58754273FA71}"/>
    <hyperlink ref="D158" location="'Green Certified Products'!B126" display="See List" xr:uid="{E305675A-061A-474E-B260-E61CF2FC47F9}"/>
    <hyperlink ref="D162" location="'Green Certified Products'!B118" display="See List" xr:uid="{F320867A-0812-442D-B2FF-EF831EC60C36}"/>
  </hyperlinks>
  <pageMargins left="0.7" right="0.7" top="0.75" bottom="0.75" header="0.3" footer="0.3"/>
  <pageSetup orientation="portrait" r:id="rId1"/>
  <drawing r:id="rId2"/>
  <tableParts count="9">
    <tablePart r:id="rId3"/>
    <tablePart r:id="rId4"/>
    <tablePart r:id="rId5"/>
    <tablePart r:id="rId6"/>
    <tablePart r:id="rId7"/>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DF97-C89C-4D4D-8D8C-BEBA182AF771}">
  <dimension ref="A1:G178"/>
  <sheetViews>
    <sheetView showGridLines="0" zoomScaleNormal="100" workbookViewId="0"/>
  </sheetViews>
  <sheetFormatPr defaultRowHeight="14.45"/>
  <cols>
    <col min="1" max="1" width="94.42578125" bestFit="1" customWidth="1"/>
    <col min="2" max="2" width="6.140625" bestFit="1" customWidth="1"/>
    <col min="3" max="3" width="107.7109375" bestFit="1" customWidth="1"/>
    <col min="4" max="4" width="10.7109375" customWidth="1"/>
  </cols>
  <sheetData>
    <row r="1" spans="1:7" ht="21">
      <c r="A1" s="3" t="s">
        <v>19</v>
      </c>
      <c r="C1" s="4" t="s">
        <v>263</v>
      </c>
    </row>
    <row r="3" spans="1:7">
      <c r="A3" s="61" t="s">
        <v>22</v>
      </c>
      <c r="C3" s="62" t="s">
        <v>23</v>
      </c>
    </row>
    <row r="4" spans="1:7">
      <c r="A4" s="7" t="s">
        <v>24</v>
      </c>
      <c r="B4" s="94" t="s">
        <v>25</v>
      </c>
      <c r="C4" s="6" t="s">
        <v>264</v>
      </c>
    </row>
    <row r="5" spans="1:7">
      <c r="A5" s="7" t="s">
        <v>27</v>
      </c>
      <c r="B5" s="94"/>
      <c r="C5" s="5"/>
    </row>
    <row r="6" spans="1:7">
      <c r="A6" s="7" t="s">
        <v>28</v>
      </c>
      <c r="B6" s="94"/>
      <c r="C6" s="5"/>
    </row>
    <row r="7" spans="1:7">
      <c r="A7" s="7" t="s">
        <v>29</v>
      </c>
      <c r="B7" s="94" t="s">
        <v>25</v>
      </c>
      <c r="C7" s="5" t="s">
        <v>265</v>
      </c>
    </row>
    <row r="8" spans="1:7">
      <c r="A8" s="7" t="s">
        <v>31</v>
      </c>
      <c r="B8" s="94" t="s">
        <v>25</v>
      </c>
      <c r="C8" s="5" t="s">
        <v>32</v>
      </c>
      <c r="G8" s="1"/>
    </row>
    <row r="9" spans="1:7">
      <c r="A9" s="7" t="s">
        <v>33</v>
      </c>
      <c r="B9" s="94"/>
      <c r="C9" s="5"/>
    </row>
    <row r="10" spans="1:7">
      <c r="A10" s="7" t="s">
        <v>34</v>
      </c>
      <c r="B10" s="94" t="s">
        <v>25</v>
      </c>
      <c r="C10" s="5" t="s">
        <v>35</v>
      </c>
    </row>
    <row r="11" spans="1:7">
      <c r="A11" s="7" t="s">
        <v>36</v>
      </c>
      <c r="B11" s="94" t="s">
        <v>25</v>
      </c>
      <c r="C11" s="5" t="s">
        <v>266</v>
      </c>
    </row>
    <row r="12" spans="1:7">
      <c r="A12" s="7" t="s">
        <v>38</v>
      </c>
      <c r="B12" s="94" t="s">
        <v>25</v>
      </c>
      <c r="C12" s="5" t="s">
        <v>267</v>
      </c>
    </row>
    <row r="13" spans="1:7">
      <c r="A13" s="7" t="s">
        <v>41</v>
      </c>
      <c r="B13" s="94" t="s">
        <v>25</v>
      </c>
      <c r="C13" s="5" t="s">
        <v>268</v>
      </c>
    </row>
    <row r="14" spans="1:7">
      <c r="A14" s="7" t="s">
        <v>43</v>
      </c>
      <c r="B14" s="94" t="s">
        <v>25</v>
      </c>
      <c r="C14" s="5" t="s">
        <v>269</v>
      </c>
    </row>
    <row r="15" spans="1:7">
      <c r="A15" s="7" t="s">
        <v>46</v>
      </c>
      <c r="B15" s="94" t="s">
        <v>25</v>
      </c>
      <c r="C15" s="5"/>
    </row>
    <row r="16" spans="1:7">
      <c r="A16" s="7" t="s">
        <v>48</v>
      </c>
      <c r="B16" s="94" t="s">
        <v>25</v>
      </c>
      <c r="C16" s="5" t="s">
        <v>270</v>
      </c>
    </row>
    <row r="17" spans="1:3">
      <c r="A17" s="7" t="s">
        <v>50</v>
      </c>
      <c r="B17" s="94" t="s">
        <v>25</v>
      </c>
      <c r="C17" s="5" t="s">
        <v>271</v>
      </c>
    </row>
    <row r="18" spans="1:3">
      <c r="A18" s="7" t="s">
        <v>53</v>
      </c>
      <c r="B18" s="94" t="s">
        <v>25</v>
      </c>
      <c r="C18" s="5" t="s">
        <v>272</v>
      </c>
    </row>
    <row r="19" spans="1:3">
      <c r="A19" s="7" t="s">
        <v>55</v>
      </c>
      <c r="B19" s="94"/>
      <c r="C19" s="5"/>
    </row>
    <row r="20" spans="1:3">
      <c r="A20" s="7" t="s">
        <v>57</v>
      </c>
      <c r="B20" s="94" t="s">
        <v>25</v>
      </c>
      <c r="C20" s="5" t="s">
        <v>273</v>
      </c>
    </row>
    <row r="21" spans="1:3">
      <c r="A21" s="7" t="s">
        <v>59</v>
      </c>
      <c r="B21" s="94" t="s">
        <v>25</v>
      </c>
      <c r="C21" s="5" t="s">
        <v>274</v>
      </c>
    </row>
    <row r="22" spans="1:3">
      <c r="A22" s="7" t="s">
        <v>61</v>
      </c>
      <c r="B22" s="94"/>
      <c r="C22" s="5"/>
    </row>
    <row r="23" spans="1:3">
      <c r="A23" s="19" t="s">
        <v>63</v>
      </c>
      <c r="B23" s="95">
        <f>15/19</f>
        <v>0.78947368421052633</v>
      </c>
      <c r="C23" s="20"/>
    </row>
    <row r="25" spans="1:3">
      <c r="A25" s="61" t="s">
        <v>64</v>
      </c>
      <c r="C25" s="62" t="s">
        <v>23</v>
      </c>
    </row>
    <row r="26" spans="1:3">
      <c r="A26" s="7" t="s">
        <v>65</v>
      </c>
      <c r="B26" s="94" t="s">
        <v>25</v>
      </c>
      <c r="C26" s="5" t="s">
        <v>268</v>
      </c>
    </row>
    <row r="27" spans="1:3">
      <c r="A27" s="7" t="s">
        <v>66</v>
      </c>
      <c r="B27" s="94"/>
      <c r="C27" s="5"/>
    </row>
    <row r="28" spans="1:3">
      <c r="A28" s="7" t="s">
        <v>67</v>
      </c>
      <c r="B28" s="94" t="s">
        <v>25</v>
      </c>
      <c r="C28" s="5" t="s">
        <v>275</v>
      </c>
    </row>
    <row r="29" spans="1:3">
      <c r="A29" s="7" t="s">
        <v>69</v>
      </c>
      <c r="B29" s="94" t="s">
        <v>25</v>
      </c>
      <c r="C29" s="5" t="s">
        <v>275</v>
      </c>
    </row>
    <row r="30" spans="1:3">
      <c r="A30" s="7" t="s">
        <v>70</v>
      </c>
      <c r="B30" s="94" t="s">
        <v>25</v>
      </c>
      <c r="C30" s="5" t="s">
        <v>276</v>
      </c>
    </row>
    <row r="31" spans="1:3">
      <c r="A31" s="8" t="s">
        <v>72</v>
      </c>
      <c r="B31" s="94" t="s">
        <v>25</v>
      </c>
      <c r="C31" s="9" t="s">
        <v>277</v>
      </c>
    </row>
    <row r="32" spans="1:3">
      <c r="A32" s="7" t="s">
        <v>74</v>
      </c>
      <c r="C32" s="5"/>
    </row>
    <row r="33" spans="1:3">
      <c r="A33" s="7" t="s">
        <v>75</v>
      </c>
      <c r="B33" s="94"/>
      <c r="C33" s="5"/>
    </row>
    <row r="34" spans="1:3">
      <c r="A34" s="19" t="s">
        <v>77</v>
      </c>
      <c r="B34" s="95">
        <f>5/8</f>
        <v>0.625</v>
      </c>
      <c r="C34" s="21"/>
    </row>
    <row r="36" spans="1:3">
      <c r="A36" s="61" t="s">
        <v>78</v>
      </c>
      <c r="C36" s="62" t="s">
        <v>23</v>
      </c>
    </row>
    <row r="37" spans="1:3">
      <c r="A37" s="35" t="s">
        <v>79</v>
      </c>
      <c r="B37" s="94" t="s">
        <v>25</v>
      </c>
      <c r="C37" s="9" t="s">
        <v>278</v>
      </c>
    </row>
    <row r="38" spans="1:3">
      <c r="A38" s="8" t="s">
        <v>81</v>
      </c>
      <c r="B38" s="94" t="s">
        <v>25</v>
      </c>
      <c r="C38" s="5" t="s">
        <v>279</v>
      </c>
    </row>
    <row r="39" spans="1:3">
      <c r="A39" s="8" t="s">
        <v>83</v>
      </c>
      <c r="C39" s="5"/>
    </row>
    <row r="40" spans="1:3">
      <c r="A40" s="8" t="s">
        <v>84</v>
      </c>
      <c r="C40" s="5"/>
    </row>
    <row r="41" spans="1:3">
      <c r="A41" s="8" t="s">
        <v>85</v>
      </c>
      <c r="B41" s="94" t="s">
        <v>25</v>
      </c>
      <c r="C41" s="5" t="s">
        <v>280</v>
      </c>
    </row>
    <row r="42" spans="1:3">
      <c r="A42" s="8" t="s">
        <v>87</v>
      </c>
      <c r="C42" s="5"/>
    </row>
    <row r="43" spans="1:3">
      <c r="A43" s="8" t="s">
        <v>88</v>
      </c>
      <c r="B43" s="94" t="s">
        <v>25</v>
      </c>
      <c r="C43" s="9" t="s">
        <v>281</v>
      </c>
    </row>
    <row r="44" spans="1:3">
      <c r="A44" s="8" t="s">
        <v>90</v>
      </c>
      <c r="B44" s="94" t="s">
        <v>25</v>
      </c>
      <c r="C44" s="9" t="s">
        <v>281</v>
      </c>
    </row>
    <row r="45" spans="1:3">
      <c r="A45" s="19" t="s">
        <v>77</v>
      </c>
      <c r="B45" s="95">
        <f>5/8</f>
        <v>0.625</v>
      </c>
      <c r="C45" s="21"/>
    </row>
    <row r="47" spans="1:3">
      <c r="A47" s="10" t="s">
        <v>91</v>
      </c>
      <c r="C47" s="62" t="s">
        <v>23</v>
      </c>
    </row>
    <row r="48" spans="1:3">
      <c r="A48" s="69" t="s">
        <v>92</v>
      </c>
      <c r="C48" s="5"/>
    </row>
    <row r="49" spans="1:3">
      <c r="A49" s="7" t="s">
        <v>93</v>
      </c>
      <c r="B49" s="94" t="s">
        <v>25</v>
      </c>
      <c r="C49" s="5" t="s">
        <v>282</v>
      </c>
    </row>
    <row r="50" spans="1:3">
      <c r="A50" s="7" t="s">
        <v>96</v>
      </c>
      <c r="C50" s="5"/>
    </row>
    <row r="51" spans="1:3">
      <c r="A51" s="11" t="s">
        <v>97</v>
      </c>
      <c r="C51" s="5"/>
    </row>
    <row r="52" spans="1:3">
      <c r="A52" s="7" t="s">
        <v>98</v>
      </c>
      <c r="B52" s="94" t="s">
        <v>25</v>
      </c>
      <c r="C52" s="5" t="s">
        <v>283</v>
      </c>
    </row>
    <row r="53" spans="1:3">
      <c r="A53" s="7" t="s">
        <v>100</v>
      </c>
      <c r="B53" s="94" t="s">
        <v>25</v>
      </c>
      <c r="C53" s="5" t="s">
        <v>284</v>
      </c>
    </row>
    <row r="54" spans="1:3" ht="28.9">
      <c r="A54" s="15" t="s">
        <v>103</v>
      </c>
      <c r="B54" s="94" t="s">
        <v>25</v>
      </c>
      <c r="C54" s="36" t="s">
        <v>285</v>
      </c>
    </row>
    <row r="55" spans="1:3">
      <c r="A55" s="7" t="s">
        <v>109</v>
      </c>
      <c r="B55" s="94" t="s">
        <v>25</v>
      </c>
      <c r="C55" s="5" t="s">
        <v>286</v>
      </c>
    </row>
    <row r="56" spans="1:3">
      <c r="A56" s="7" t="s">
        <v>111</v>
      </c>
      <c r="B56" s="94" t="s">
        <v>25</v>
      </c>
      <c r="C56" s="5" t="s">
        <v>267</v>
      </c>
    </row>
    <row r="57" spans="1:3">
      <c r="A57" s="7" t="s">
        <v>112</v>
      </c>
      <c r="C57" s="5"/>
    </row>
    <row r="58" spans="1:3">
      <c r="A58" s="7" t="s">
        <v>113</v>
      </c>
      <c r="B58" s="94" t="s">
        <v>25</v>
      </c>
      <c r="C58" s="5" t="s">
        <v>287</v>
      </c>
    </row>
    <row r="59" spans="1:3" ht="28.9">
      <c r="A59" s="8" t="s">
        <v>116</v>
      </c>
      <c r="C59" s="5"/>
    </row>
    <row r="60" spans="1:3">
      <c r="A60" s="7" t="s">
        <v>117</v>
      </c>
      <c r="B60" s="94" t="s">
        <v>25</v>
      </c>
      <c r="C60" s="5" t="s">
        <v>288</v>
      </c>
    </row>
    <row r="61" spans="1:3">
      <c r="A61" s="19" t="s">
        <v>77</v>
      </c>
      <c r="B61" s="95">
        <f>8/11</f>
        <v>0.72727272727272729</v>
      </c>
      <c r="C61" s="21"/>
    </row>
    <row r="63" spans="1:3">
      <c r="A63" s="61" t="s">
        <v>120</v>
      </c>
      <c r="C63" s="62" t="s">
        <v>23</v>
      </c>
    </row>
    <row r="64" spans="1:3">
      <c r="A64" s="63" t="s">
        <v>121</v>
      </c>
      <c r="B64" s="94" t="s">
        <v>25</v>
      </c>
      <c r="C64" s="60" t="s">
        <v>267</v>
      </c>
    </row>
    <row r="65" spans="1:3">
      <c r="A65" s="19" t="s">
        <v>77</v>
      </c>
      <c r="B65" s="96">
        <v>1</v>
      </c>
      <c r="C65" s="21"/>
    </row>
    <row r="67" spans="1:3">
      <c r="A67" s="61" t="s">
        <v>123</v>
      </c>
      <c r="C67" s="62" t="s">
        <v>23</v>
      </c>
    </row>
    <row r="68" spans="1:3">
      <c r="A68" s="11" t="s">
        <v>124</v>
      </c>
      <c r="C68" s="5"/>
    </row>
    <row r="69" spans="1:3">
      <c r="A69" s="59" t="s">
        <v>125</v>
      </c>
      <c r="C69" s="60"/>
    </row>
    <row r="70" spans="1:3">
      <c r="A70" s="7" t="s">
        <v>126</v>
      </c>
      <c r="B70" s="94" t="s">
        <v>25</v>
      </c>
      <c r="C70" s="32" t="s">
        <v>289</v>
      </c>
    </row>
    <row r="71" spans="1:3">
      <c r="A71" s="7" t="s">
        <v>128</v>
      </c>
      <c r="B71" s="94" t="s">
        <v>25</v>
      </c>
      <c r="C71" s="32" t="s">
        <v>289</v>
      </c>
    </row>
    <row r="72" spans="1:3">
      <c r="A72" s="7" t="s">
        <v>129</v>
      </c>
      <c r="C72" s="5"/>
    </row>
    <row r="73" spans="1:3">
      <c r="A73" s="11" t="s">
        <v>130</v>
      </c>
      <c r="C73" s="5"/>
    </row>
    <row r="74" spans="1:3">
      <c r="A74" s="7" t="s">
        <v>131</v>
      </c>
      <c r="B74" s="94" t="s">
        <v>25</v>
      </c>
      <c r="C74" s="5" t="s">
        <v>290</v>
      </c>
    </row>
    <row r="75" spans="1:3">
      <c r="A75" s="7" t="s">
        <v>133</v>
      </c>
      <c r="B75" s="94" t="s">
        <v>25</v>
      </c>
      <c r="C75" s="5" t="s">
        <v>291</v>
      </c>
    </row>
    <row r="76" spans="1:3">
      <c r="A76" s="7" t="s">
        <v>134</v>
      </c>
      <c r="C76" s="5"/>
    </row>
    <row r="77" spans="1:3">
      <c r="A77" s="7" t="s">
        <v>135</v>
      </c>
      <c r="B77" s="94" t="s">
        <v>25</v>
      </c>
      <c r="C77" s="5" t="s">
        <v>292</v>
      </c>
    </row>
    <row r="78" spans="1:3">
      <c r="A78" s="7" t="s">
        <v>137</v>
      </c>
      <c r="B78" s="94" t="s">
        <v>25</v>
      </c>
      <c r="C78" s="5" t="s">
        <v>293</v>
      </c>
    </row>
    <row r="79" spans="1:3">
      <c r="A79" s="7" t="s">
        <v>139</v>
      </c>
      <c r="B79" s="94" t="s">
        <v>25</v>
      </c>
      <c r="C79" s="5" t="s">
        <v>294</v>
      </c>
    </row>
    <row r="80" spans="1:3">
      <c r="A80" s="7" t="s">
        <v>141</v>
      </c>
      <c r="B80" s="94" t="s">
        <v>25</v>
      </c>
      <c r="C80" s="5" t="s">
        <v>295</v>
      </c>
    </row>
    <row r="81" spans="1:3">
      <c r="A81" s="7" t="s">
        <v>143</v>
      </c>
      <c r="B81" s="94" t="s">
        <v>25</v>
      </c>
      <c r="C81" s="5" t="s">
        <v>296</v>
      </c>
    </row>
    <row r="82" spans="1:3">
      <c r="A82" s="7" t="s">
        <v>145</v>
      </c>
      <c r="C82" s="5"/>
    </row>
    <row r="83" spans="1:3">
      <c r="A83" s="7" t="s">
        <v>146</v>
      </c>
      <c r="B83" s="94" t="s">
        <v>25</v>
      </c>
      <c r="C83" s="5" t="s">
        <v>297</v>
      </c>
    </row>
    <row r="84" spans="1:3">
      <c r="A84" s="11" t="s">
        <v>148</v>
      </c>
      <c r="C84" s="5"/>
    </row>
    <row r="85" spans="1:3">
      <c r="A85" s="7" t="s">
        <v>149</v>
      </c>
      <c r="B85" s="94" t="s">
        <v>25</v>
      </c>
      <c r="C85" s="5" t="s">
        <v>265</v>
      </c>
    </row>
    <row r="86" spans="1:3">
      <c r="A86" s="7" t="s">
        <v>150</v>
      </c>
      <c r="B86" s="94" t="s">
        <v>25</v>
      </c>
      <c r="C86" s="5" t="s">
        <v>298</v>
      </c>
    </row>
    <row r="87" spans="1:3">
      <c r="A87" s="7" t="s">
        <v>152</v>
      </c>
      <c r="B87" s="94" t="s">
        <v>25</v>
      </c>
      <c r="C87" s="5" t="s">
        <v>298</v>
      </c>
    </row>
    <row r="88" spans="1:3">
      <c r="A88" s="7" t="s">
        <v>154</v>
      </c>
      <c r="B88" s="94" t="s">
        <v>25</v>
      </c>
      <c r="C88" s="5" t="s">
        <v>299</v>
      </c>
    </row>
    <row r="89" spans="1:3">
      <c r="A89" s="19" t="s">
        <v>77</v>
      </c>
      <c r="B89" s="95">
        <f>13/18</f>
        <v>0.72222222222222221</v>
      </c>
      <c r="C89" s="21"/>
    </row>
    <row r="91" spans="1:3">
      <c r="A91" s="61" t="s">
        <v>156</v>
      </c>
      <c r="C91" s="62" t="s">
        <v>23</v>
      </c>
    </row>
    <row r="92" spans="1:3">
      <c r="A92" s="64" t="s">
        <v>157</v>
      </c>
      <c r="B92" s="94" t="s">
        <v>25</v>
      </c>
      <c r="C92" s="65" t="s">
        <v>300</v>
      </c>
    </row>
    <row r="93" spans="1:3">
      <c r="A93" s="19" t="s">
        <v>77</v>
      </c>
      <c r="B93" s="95">
        <f>1/1</f>
        <v>1</v>
      </c>
      <c r="C93" s="21"/>
    </row>
    <row r="95" spans="1:3">
      <c r="A95" s="108" t="s">
        <v>159</v>
      </c>
      <c r="C95" s="62" t="s">
        <v>23</v>
      </c>
    </row>
    <row r="96" spans="1:3">
      <c r="A96" s="111" t="s">
        <v>160</v>
      </c>
      <c r="C96" s="60"/>
    </row>
    <row r="97" spans="1:3">
      <c r="A97" s="69" t="s">
        <v>161</v>
      </c>
      <c r="B97" s="112"/>
      <c r="C97" s="60"/>
    </row>
    <row r="98" spans="1:3">
      <c r="A98" s="110" t="s">
        <v>162</v>
      </c>
      <c r="B98" s="109" t="s">
        <v>25</v>
      </c>
      <c r="C98" s="60" t="s">
        <v>163</v>
      </c>
    </row>
    <row r="99" spans="1:3">
      <c r="A99" s="110" t="s">
        <v>164</v>
      </c>
      <c r="B99" s="107"/>
      <c r="C99" s="60"/>
    </row>
    <row r="100" spans="1:3">
      <c r="A100" s="110" t="s">
        <v>165</v>
      </c>
      <c r="B100" s="107"/>
      <c r="C100" s="60"/>
    </row>
    <row r="101" spans="1:3">
      <c r="A101" s="69" t="s">
        <v>166</v>
      </c>
      <c r="B101" s="107"/>
      <c r="C101" s="60"/>
    </row>
    <row r="102" spans="1:3">
      <c r="A102" s="110" t="s">
        <v>167</v>
      </c>
      <c r="B102" s="109" t="s">
        <v>25</v>
      </c>
      <c r="C102" s="60" t="s">
        <v>163</v>
      </c>
    </row>
    <row r="103" spans="1:3">
      <c r="A103" s="110" t="s">
        <v>168</v>
      </c>
      <c r="B103" s="107"/>
      <c r="C103" s="60"/>
    </row>
    <row r="104" spans="1:3">
      <c r="A104" s="110" t="s">
        <v>169</v>
      </c>
      <c r="B104" s="107"/>
      <c r="C104" s="60"/>
    </row>
    <row r="105" spans="1:3">
      <c r="A105" s="110" t="s">
        <v>165</v>
      </c>
      <c r="B105" s="109"/>
      <c r="C105" s="60"/>
    </row>
    <row r="106" spans="1:3">
      <c r="A106" s="19" t="s">
        <v>170</v>
      </c>
      <c r="B106" s="95">
        <f>2/2</f>
        <v>1</v>
      </c>
      <c r="C106" s="21"/>
    </row>
    <row r="108" spans="1:3">
      <c r="A108" s="61" t="s">
        <v>171</v>
      </c>
      <c r="C108" s="62" t="s">
        <v>23</v>
      </c>
    </row>
    <row r="109" spans="1:3">
      <c r="A109" s="11" t="s">
        <v>172</v>
      </c>
      <c r="C109" s="5"/>
    </row>
    <row r="110" spans="1:3">
      <c r="A110" s="7" t="s">
        <v>125</v>
      </c>
      <c r="B110" s="94" t="s">
        <v>25</v>
      </c>
      <c r="C110" s="5" t="s">
        <v>301</v>
      </c>
    </row>
    <row r="111" spans="1:3">
      <c r="A111" s="7" t="s">
        <v>174</v>
      </c>
      <c r="B111" s="94" t="s">
        <v>25</v>
      </c>
      <c r="C111" s="5" t="s">
        <v>301</v>
      </c>
    </row>
    <row r="112" spans="1:3">
      <c r="A112" s="7" t="s">
        <v>175</v>
      </c>
      <c r="B112" s="94" t="s">
        <v>25</v>
      </c>
      <c r="C112" s="5" t="s">
        <v>301</v>
      </c>
    </row>
    <row r="113" spans="1:3">
      <c r="A113" s="7" t="s">
        <v>176</v>
      </c>
      <c r="B113" s="94" t="s">
        <v>25</v>
      </c>
      <c r="C113" s="5" t="s">
        <v>301</v>
      </c>
    </row>
    <row r="114" spans="1:3">
      <c r="A114" s="7" t="s">
        <v>177</v>
      </c>
      <c r="B114" s="94" t="s">
        <v>25</v>
      </c>
      <c r="C114" s="5" t="s">
        <v>301</v>
      </c>
    </row>
    <row r="115" spans="1:3">
      <c r="A115" s="7" t="s">
        <v>178</v>
      </c>
      <c r="B115" s="94" t="s">
        <v>25</v>
      </c>
      <c r="C115" s="5" t="s">
        <v>301</v>
      </c>
    </row>
    <row r="116" spans="1:3">
      <c r="A116" s="7" t="s">
        <v>179</v>
      </c>
      <c r="C116" s="5"/>
    </row>
    <row r="117" spans="1:3">
      <c r="A117" s="11" t="s">
        <v>180</v>
      </c>
      <c r="C117" s="5"/>
    </row>
    <row r="118" spans="1:3">
      <c r="A118" s="7" t="s">
        <v>181</v>
      </c>
      <c r="B118" s="94" t="s">
        <v>25</v>
      </c>
      <c r="C118" s="12" t="s">
        <v>302</v>
      </c>
    </row>
    <row r="119" spans="1:3">
      <c r="A119" s="7" t="s">
        <v>183</v>
      </c>
      <c r="B119" s="94" t="s">
        <v>25</v>
      </c>
      <c r="C119" s="6" t="s">
        <v>303</v>
      </c>
    </row>
    <row r="120" spans="1:3">
      <c r="A120" s="7" t="s">
        <v>185</v>
      </c>
      <c r="B120" s="94" t="s">
        <v>25</v>
      </c>
      <c r="C120" s="6" t="s">
        <v>304</v>
      </c>
    </row>
    <row r="121" spans="1:3">
      <c r="A121" s="7" t="s">
        <v>187</v>
      </c>
      <c r="B121" s="94" t="s">
        <v>25</v>
      </c>
      <c r="C121" s="12" t="s">
        <v>305</v>
      </c>
    </row>
    <row r="122" spans="1:3">
      <c r="A122" s="7" t="s">
        <v>189</v>
      </c>
      <c r="B122" s="94" t="s">
        <v>25</v>
      </c>
      <c r="C122" s="12" t="s">
        <v>306</v>
      </c>
    </row>
    <row r="123" spans="1:3">
      <c r="A123" s="7" t="s">
        <v>191</v>
      </c>
      <c r="B123" s="94" t="s">
        <v>25</v>
      </c>
      <c r="C123" s="6" t="s">
        <v>307</v>
      </c>
    </row>
    <row r="124" spans="1:3">
      <c r="A124" s="7" t="s">
        <v>193</v>
      </c>
      <c r="B124" s="94" t="s">
        <v>25</v>
      </c>
      <c r="C124" s="6" t="s">
        <v>308</v>
      </c>
    </row>
    <row r="125" spans="1:3">
      <c r="A125" s="7" t="s">
        <v>195</v>
      </c>
      <c r="B125" s="94" t="s">
        <v>25</v>
      </c>
      <c r="C125" s="6" t="s">
        <v>309</v>
      </c>
    </row>
    <row r="126" spans="1:3">
      <c r="A126" s="11" t="s">
        <v>197</v>
      </c>
      <c r="C126" s="12"/>
    </row>
    <row r="127" spans="1:3">
      <c r="A127" s="7" t="s">
        <v>198</v>
      </c>
      <c r="C127" s="12"/>
    </row>
    <row r="128" spans="1:3">
      <c r="A128" s="7" t="s">
        <v>154</v>
      </c>
      <c r="B128" s="94" t="s">
        <v>25</v>
      </c>
      <c r="C128" s="6" t="s">
        <v>310</v>
      </c>
    </row>
    <row r="129" spans="1:3">
      <c r="A129" s="7" t="s">
        <v>200</v>
      </c>
      <c r="C129" s="5"/>
    </row>
    <row r="130" spans="1:3">
      <c r="A130" s="19" t="s">
        <v>77</v>
      </c>
      <c r="B130" s="95">
        <f>15/18</f>
        <v>0.83333333333333337</v>
      </c>
      <c r="C130" s="21"/>
    </row>
    <row r="132" spans="1:3">
      <c r="A132" s="61" t="s">
        <v>201</v>
      </c>
      <c r="C132" s="62" t="s">
        <v>23</v>
      </c>
    </row>
    <row r="133" spans="1:3">
      <c r="A133" s="28" t="s">
        <v>202</v>
      </c>
      <c r="B133" s="94"/>
      <c r="C133" s="9"/>
    </row>
    <row r="134" spans="1:3">
      <c r="A134" s="66" t="s">
        <v>203</v>
      </c>
      <c r="B134" s="94"/>
      <c r="C134" s="65"/>
    </row>
    <row r="135" spans="1:3">
      <c r="A135" s="29" t="s">
        <v>204</v>
      </c>
      <c r="B135" s="94" t="s">
        <v>25</v>
      </c>
      <c r="C135" s="32" t="s">
        <v>274</v>
      </c>
    </row>
    <row r="136" spans="1:3">
      <c r="A136" s="29" t="s">
        <v>205</v>
      </c>
      <c r="B136" s="94" t="s">
        <v>25</v>
      </c>
      <c r="C136" s="9" t="s">
        <v>311</v>
      </c>
    </row>
    <row r="137" spans="1:3">
      <c r="A137" s="29" t="s">
        <v>207</v>
      </c>
      <c r="B137" s="94"/>
      <c r="C137" s="9"/>
    </row>
    <row r="138" spans="1:3">
      <c r="A138" s="29" t="s">
        <v>208</v>
      </c>
      <c r="B138" s="94"/>
      <c r="C138" s="9"/>
    </row>
    <row r="139" spans="1:3">
      <c r="A139" s="29" t="s">
        <v>209</v>
      </c>
      <c r="B139" s="94" t="s">
        <v>25</v>
      </c>
      <c r="C139" s="32" t="s">
        <v>274</v>
      </c>
    </row>
    <row r="140" spans="1:3">
      <c r="A140" s="29" t="s">
        <v>210</v>
      </c>
      <c r="B140" s="94" t="s">
        <v>25</v>
      </c>
      <c r="C140" s="9" t="s">
        <v>312</v>
      </c>
    </row>
    <row r="141" spans="1:3" s="31" customFormat="1">
      <c r="A141" s="28" t="s">
        <v>212</v>
      </c>
      <c r="B141" s="97"/>
      <c r="C141" s="30"/>
    </row>
    <row r="142" spans="1:3">
      <c r="A142" s="29" t="s">
        <v>213</v>
      </c>
      <c r="B142" s="94" t="s">
        <v>25</v>
      </c>
      <c r="C142" s="32" t="s">
        <v>313</v>
      </c>
    </row>
    <row r="143" spans="1:3">
      <c r="A143" s="29" t="s">
        <v>215</v>
      </c>
      <c r="B143" s="94" t="s">
        <v>25</v>
      </c>
      <c r="C143" s="32" t="s">
        <v>274</v>
      </c>
    </row>
    <row r="144" spans="1:3">
      <c r="A144" s="13"/>
      <c r="B144" s="94"/>
      <c r="C144" s="9"/>
    </row>
    <row r="145" spans="1:3">
      <c r="A145" s="19" t="s">
        <v>77</v>
      </c>
      <c r="B145" s="98">
        <f>6/9</f>
        <v>0.66666666666666663</v>
      </c>
      <c r="C145" s="21"/>
    </row>
    <row r="147" spans="1:3">
      <c r="A147" s="70" t="s">
        <v>216</v>
      </c>
      <c r="C147" s="71" t="s">
        <v>23</v>
      </c>
    </row>
    <row r="148" spans="1:3">
      <c r="A148" s="11" t="s">
        <v>217</v>
      </c>
      <c r="C148" s="5"/>
    </row>
    <row r="149" spans="1:3">
      <c r="A149" s="59" t="s">
        <v>218</v>
      </c>
      <c r="C149" s="60"/>
    </row>
    <row r="150" spans="1:3">
      <c r="A150" s="59" t="s">
        <v>219</v>
      </c>
      <c r="C150" s="60"/>
    </row>
    <row r="151" spans="1:3">
      <c r="A151" s="59" t="s">
        <v>220</v>
      </c>
      <c r="C151" s="60"/>
    </row>
    <row r="152" spans="1:3">
      <c r="A152" s="11" t="s">
        <v>221</v>
      </c>
      <c r="C152" s="5"/>
    </row>
    <row r="153" spans="1:3">
      <c r="A153" s="7" t="s">
        <v>222</v>
      </c>
      <c r="B153" s="94" t="s">
        <v>25</v>
      </c>
      <c r="C153" s="12" t="s">
        <v>314</v>
      </c>
    </row>
    <row r="154" spans="1:3">
      <c r="A154" s="15" t="s">
        <v>224</v>
      </c>
      <c r="B154" s="94" t="s">
        <v>25</v>
      </c>
      <c r="C154" s="14" t="s">
        <v>315</v>
      </c>
    </row>
    <row r="155" spans="1:3">
      <c r="A155" s="7" t="s">
        <v>226</v>
      </c>
      <c r="B155" s="94" t="s">
        <v>25</v>
      </c>
      <c r="C155" s="6" t="s">
        <v>316</v>
      </c>
    </row>
    <row r="156" spans="1:3">
      <c r="A156" s="7" t="s">
        <v>133</v>
      </c>
      <c r="C156" s="12"/>
    </row>
    <row r="157" spans="1:3">
      <c r="A157" s="7" t="s">
        <v>231</v>
      </c>
      <c r="B157" s="94" t="s">
        <v>25</v>
      </c>
      <c r="C157" s="6" t="s">
        <v>317</v>
      </c>
    </row>
    <row r="158" spans="1:3">
      <c r="A158" s="7" t="s">
        <v>233</v>
      </c>
      <c r="C158" s="12"/>
    </row>
    <row r="159" spans="1:3">
      <c r="A159" s="7" t="s">
        <v>234</v>
      </c>
      <c r="B159" s="94" t="s">
        <v>25</v>
      </c>
      <c r="C159" s="6" t="s">
        <v>318</v>
      </c>
    </row>
    <row r="160" spans="1:3">
      <c r="A160" s="7" t="s">
        <v>237</v>
      </c>
      <c r="B160" s="94" t="s">
        <v>25</v>
      </c>
      <c r="C160" s="6" t="s">
        <v>319</v>
      </c>
    </row>
    <row r="161" spans="1:3">
      <c r="A161" s="7" t="s">
        <v>239</v>
      </c>
      <c r="B161" s="94" t="s">
        <v>25</v>
      </c>
      <c r="C161" s="6" t="s">
        <v>320</v>
      </c>
    </row>
    <row r="162" spans="1:3">
      <c r="A162" s="7" t="s">
        <v>241</v>
      </c>
      <c r="B162" s="94" t="s">
        <v>25</v>
      </c>
      <c r="C162" s="6" t="s">
        <v>321</v>
      </c>
    </row>
    <row r="163" spans="1:3">
      <c r="A163" s="7" t="s">
        <v>243</v>
      </c>
      <c r="B163" s="94" t="s">
        <v>25</v>
      </c>
      <c r="C163" s="6" t="s">
        <v>322</v>
      </c>
    </row>
    <row r="164" spans="1:3">
      <c r="A164" s="7" t="s">
        <v>139</v>
      </c>
      <c r="B164" s="94" t="s">
        <v>25</v>
      </c>
      <c r="C164" s="6" t="s">
        <v>323</v>
      </c>
    </row>
    <row r="165" spans="1:3">
      <c r="A165" s="7" t="s">
        <v>246</v>
      </c>
      <c r="B165" s="94" t="s">
        <v>25</v>
      </c>
      <c r="C165" s="6" t="s">
        <v>324</v>
      </c>
    </row>
    <row r="166" spans="1:3">
      <c r="A166" s="7" t="s">
        <v>248</v>
      </c>
      <c r="B166" s="94" t="s">
        <v>25</v>
      </c>
      <c r="C166" s="6" t="s">
        <v>265</v>
      </c>
    </row>
    <row r="167" spans="1:3">
      <c r="A167" s="7" t="s">
        <v>249</v>
      </c>
      <c r="B167" s="94" t="s">
        <v>25</v>
      </c>
      <c r="C167" s="6" t="s">
        <v>325</v>
      </c>
    </row>
    <row r="168" spans="1:3" s="2" customFormat="1">
      <c r="A168" s="11" t="s">
        <v>251</v>
      </c>
      <c r="B168"/>
      <c r="C168" s="12"/>
    </row>
    <row r="169" spans="1:3">
      <c r="A169" s="7" t="s">
        <v>252</v>
      </c>
      <c r="B169" s="94" t="s">
        <v>25</v>
      </c>
      <c r="C169" s="6" t="s">
        <v>326</v>
      </c>
    </row>
    <row r="170" spans="1:3">
      <c r="A170" s="8" t="s">
        <v>254</v>
      </c>
      <c r="C170" s="5"/>
    </row>
    <row r="171" spans="1:3">
      <c r="A171" s="19" t="s">
        <v>77</v>
      </c>
      <c r="B171" s="95">
        <f>14/20</f>
        <v>0.7</v>
      </c>
      <c r="C171" s="22"/>
    </row>
    <row r="173" spans="1:3">
      <c r="A173" s="61" t="s">
        <v>255</v>
      </c>
      <c r="C173" s="71" t="s">
        <v>23</v>
      </c>
    </row>
    <row r="174" spans="1:3">
      <c r="A174" s="74" t="s">
        <v>256</v>
      </c>
      <c r="C174" s="5"/>
    </row>
    <row r="175" spans="1:3" ht="28.9">
      <c r="A175" s="72" t="s">
        <v>257</v>
      </c>
      <c r="C175" s="60"/>
    </row>
    <row r="176" spans="1:3" ht="28.9">
      <c r="A176" s="64" t="s">
        <v>260</v>
      </c>
      <c r="B176" s="94"/>
      <c r="C176" s="65"/>
    </row>
    <row r="177" spans="1:3">
      <c r="A177" s="64" t="s">
        <v>261</v>
      </c>
      <c r="B177" s="94" t="s">
        <v>25</v>
      </c>
      <c r="C177" s="60" t="s">
        <v>32</v>
      </c>
    </row>
    <row r="178" spans="1:3">
      <c r="A178" s="19" t="s">
        <v>262</v>
      </c>
      <c r="B178" s="95">
        <v>1</v>
      </c>
      <c r="C178" s="21"/>
    </row>
  </sheetData>
  <phoneticPr fontId="24" type="noConversion"/>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35B8-98A0-48F1-BF13-BCFE19504A35}">
  <dimension ref="A1:G153"/>
  <sheetViews>
    <sheetView showGridLines="0" workbookViewId="0"/>
  </sheetViews>
  <sheetFormatPr defaultRowHeight="14.45"/>
  <cols>
    <col min="1" max="1" width="89.7109375" bestFit="1" customWidth="1"/>
    <col min="2" max="2" width="6.140625" bestFit="1" customWidth="1"/>
    <col min="3" max="3" width="104.85546875" bestFit="1" customWidth="1"/>
    <col min="4" max="4" width="10.7109375" customWidth="1"/>
  </cols>
  <sheetData>
    <row r="1" spans="1:7" ht="21">
      <c r="A1" s="3" t="s">
        <v>19</v>
      </c>
      <c r="C1" s="4" t="s">
        <v>327</v>
      </c>
    </row>
    <row r="3" spans="1:7">
      <c r="A3" s="10" t="s">
        <v>22</v>
      </c>
      <c r="C3" s="18" t="s">
        <v>23</v>
      </c>
    </row>
    <row r="4" spans="1:7">
      <c r="A4" s="7" t="s">
        <v>24</v>
      </c>
      <c r="B4" s="94" t="s">
        <v>25</v>
      </c>
      <c r="C4" s="6" t="s">
        <v>328</v>
      </c>
    </row>
    <row r="5" spans="1:7">
      <c r="A5" s="7" t="s">
        <v>27</v>
      </c>
      <c r="B5" s="94"/>
      <c r="C5" s="5"/>
    </row>
    <row r="6" spans="1:7">
      <c r="A6" s="7" t="s">
        <v>28</v>
      </c>
      <c r="B6" s="94"/>
      <c r="C6" s="5"/>
    </row>
    <row r="7" spans="1:7">
      <c r="A7" s="7" t="s">
        <v>29</v>
      </c>
      <c r="B7" s="94" t="s">
        <v>25</v>
      </c>
      <c r="C7" s="5" t="s">
        <v>329</v>
      </c>
    </row>
    <row r="8" spans="1:7">
      <c r="A8" s="7" t="s">
        <v>31</v>
      </c>
      <c r="B8" s="94" t="s">
        <v>25</v>
      </c>
      <c r="C8" s="5" t="s">
        <v>330</v>
      </c>
      <c r="G8" s="1"/>
    </row>
    <row r="9" spans="1:7">
      <c r="A9" s="7" t="s">
        <v>33</v>
      </c>
      <c r="B9" s="94"/>
      <c r="C9" s="5"/>
    </row>
    <row r="10" spans="1:7">
      <c r="A10" s="7" t="s">
        <v>34</v>
      </c>
      <c r="B10" s="94"/>
      <c r="C10" s="5"/>
    </row>
    <row r="11" spans="1:7">
      <c r="A11" s="7" t="s">
        <v>36</v>
      </c>
      <c r="B11" s="94" t="s">
        <v>25</v>
      </c>
      <c r="C11" s="5" t="s">
        <v>331</v>
      </c>
    </row>
    <row r="12" spans="1:7">
      <c r="A12" s="7" t="s">
        <v>38</v>
      </c>
      <c r="B12" s="94"/>
      <c r="C12" s="5"/>
    </row>
    <row r="13" spans="1:7">
      <c r="A13" s="7" t="s">
        <v>41</v>
      </c>
      <c r="B13" s="94"/>
      <c r="C13" s="5"/>
    </row>
    <row r="14" spans="1:7">
      <c r="A14" s="7" t="s">
        <v>43</v>
      </c>
      <c r="B14" s="94"/>
      <c r="C14" s="5"/>
    </row>
    <row r="15" spans="1:7">
      <c r="A15" s="7" t="s">
        <v>46</v>
      </c>
      <c r="B15" s="94"/>
      <c r="C15" s="5"/>
    </row>
    <row r="16" spans="1:7">
      <c r="A16" s="7" t="s">
        <v>48</v>
      </c>
      <c r="B16" s="94" t="s">
        <v>25</v>
      </c>
      <c r="C16" s="5" t="s">
        <v>331</v>
      </c>
    </row>
    <row r="17" spans="1:3">
      <c r="A17" s="7" t="s">
        <v>50</v>
      </c>
      <c r="B17" s="94"/>
      <c r="C17" s="5"/>
    </row>
    <row r="18" spans="1:3">
      <c r="A18" s="7" t="s">
        <v>53</v>
      </c>
      <c r="B18" s="94"/>
      <c r="C18" s="5"/>
    </row>
    <row r="19" spans="1:3">
      <c r="A19" s="7" t="s">
        <v>55</v>
      </c>
      <c r="B19" s="94" t="s">
        <v>25</v>
      </c>
      <c r="C19" s="5" t="s">
        <v>332</v>
      </c>
    </row>
    <row r="20" spans="1:3">
      <c r="A20" s="7" t="s">
        <v>57</v>
      </c>
      <c r="B20" s="94"/>
      <c r="C20" s="5"/>
    </row>
    <row r="21" spans="1:3">
      <c r="A21" s="7" t="s">
        <v>59</v>
      </c>
      <c r="B21" s="94"/>
      <c r="C21" s="5"/>
    </row>
    <row r="22" spans="1:3">
      <c r="A22" s="7" t="s">
        <v>61</v>
      </c>
      <c r="B22" s="94" t="s">
        <v>25</v>
      </c>
      <c r="C22" s="5" t="s">
        <v>333</v>
      </c>
    </row>
    <row r="23" spans="1:3">
      <c r="A23" s="19" t="s">
        <v>63</v>
      </c>
      <c r="B23" s="95">
        <f>7/19</f>
        <v>0.36842105263157893</v>
      </c>
      <c r="C23" s="20"/>
    </row>
    <row r="25" spans="1:3">
      <c r="A25" s="61" t="s">
        <v>91</v>
      </c>
      <c r="C25" s="62" t="s">
        <v>23</v>
      </c>
    </row>
    <row r="26" spans="1:3">
      <c r="A26" s="34" t="s">
        <v>92</v>
      </c>
      <c r="C26" s="5"/>
    </row>
    <row r="27" spans="1:3">
      <c r="A27" s="7" t="s">
        <v>93</v>
      </c>
      <c r="B27" s="94" t="s">
        <v>334</v>
      </c>
      <c r="C27" s="5" t="s">
        <v>258</v>
      </c>
    </row>
    <row r="28" spans="1:3">
      <c r="A28" s="7" t="s">
        <v>96</v>
      </c>
      <c r="C28" s="5"/>
    </row>
    <row r="29" spans="1:3">
      <c r="A29" s="11" t="s">
        <v>97</v>
      </c>
      <c r="C29" s="5"/>
    </row>
    <row r="30" spans="1:3">
      <c r="A30" s="7" t="s">
        <v>98</v>
      </c>
      <c r="B30" s="94"/>
      <c r="C30" s="5"/>
    </row>
    <row r="31" spans="1:3">
      <c r="A31" s="7" t="s">
        <v>100</v>
      </c>
      <c r="B31" s="94"/>
      <c r="C31" s="5"/>
    </row>
    <row r="32" spans="1:3">
      <c r="A32" s="7" t="s">
        <v>103</v>
      </c>
      <c r="B32" s="94" t="s">
        <v>25</v>
      </c>
      <c r="C32" s="5" t="s">
        <v>335</v>
      </c>
    </row>
    <row r="33" spans="1:3">
      <c r="A33" s="7" t="s">
        <v>109</v>
      </c>
      <c r="B33" s="94"/>
      <c r="C33" s="5"/>
    </row>
    <row r="34" spans="1:3">
      <c r="A34" s="7" t="s">
        <v>111</v>
      </c>
      <c r="B34" s="94"/>
      <c r="C34" s="5"/>
    </row>
    <row r="35" spans="1:3">
      <c r="A35" s="7" t="s">
        <v>112</v>
      </c>
      <c r="C35" s="5"/>
    </row>
    <row r="36" spans="1:3" s="58" customFormat="1">
      <c r="A36" s="7" t="s">
        <v>113</v>
      </c>
      <c r="B36" s="94"/>
      <c r="C36" s="9"/>
    </row>
    <row r="37" spans="1:3" ht="28.9">
      <c r="A37" s="8" t="s">
        <v>116</v>
      </c>
      <c r="C37" s="5"/>
    </row>
    <row r="38" spans="1:3">
      <c r="A38" s="7" t="s">
        <v>117</v>
      </c>
      <c r="B38" s="94"/>
      <c r="C38" s="5"/>
    </row>
    <row r="39" spans="1:3">
      <c r="A39" s="19" t="s">
        <v>77</v>
      </c>
      <c r="B39" s="95">
        <f>1/11</f>
        <v>9.0909090909090912E-2</v>
      </c>
      <c r="C39" s="21"/>
    </row>
    <row r="41" spans="1:3">
      <c r="A41" s="61" t="s">
        <v>123</v>
      </c>
      <c r="C41" s="62" t="s">
        <v>23</v>
      </c>
    </row>
    <row r="42" spans="1:3">
      <c r="A42" s="11" t="s">
        <v>124</v>
      </c>
      <c r="C42" s="5"/>
    </row>
    <row r="43" spans="1:3">
      <c r="A43" s="59" t="s">
        <v>125</v>
      </c>
      <c r="C43" s="60"/>
    </row>
    <row r="44" spans="1:3">
      <c r="A44" s="7" t="s">
        <v>126</v>
      </c>
      <c r="B44" s="94" t="s">
        <v>25</v>
      </c>
      <c r="C44" s="5" t="s">
        <v>336</v>
      </c>
    </row>
    <row r="45" spans="1:3">
      <c r="A45" s="7" t="s">
        <v>128</v>
      </c>
      <c r="B45" s="94" t="s">
        <v>25</v>
      </c>
      <c r="C45" s="5" t="s">
        <v>337</v>
      </c>
    </row>
    <row r="46" spans="1:3">
      <c r="A46" s="7" t="s">
        <v>129</v>
      </c>
      <c r="C46" s="5"/>
    </row>
    <row r="47" spans="1:3">
      <c r="A47" s="11" t="s">
        <v>130</v>
      </c>
      <c r="C47" s="5"/>
    </row>
    <row r="48" spans="1:3">
      <c r="A48" s="7" t="s">
        <v>131</v>
      </c>
      <c r="B48" s="94" t="s">
        <v>25</v>
      </c>
      <c r="C48" s="5" t="s">
        <v>338</v>
      </c>
    </row>
    <row r="49" spans="1:3">
      <c r="A49" s="7" t="s">
        <v>133</v>
      </c>
      <c r="C49" s="5"/>
    </row>
    <row r="50" spans="1:3">
      <c r="A50" s="7" t="s">
        <v>134</v>
      </c>
      <c r="B50" s="94" t="s">
        <v>25</v>
      </c>
      <c r="C50" s="5" t="s">
        <v>339</v>
      </c>
    </row>
    <row r="51" spans="1:3">
      <c r="A51" s="7" t="s">
        <v>135</v>
      </c>
      <c r="B51" s="94" t="s">
        <v>25</v>
      </c>
      <c r="C51" s="5" t="s">
        <v>340</v>
      </c>
    </row>
    <row r="52" spans="1:3">
      <c r="A52" s="7" t="s">
        <v>137</v>
      </c>
      <c r="B52" s="94" t="s">
        <v>25</v>
      </c>
      <c r="C52" s="5" t="s">
        <v>341</v>
      </c>
    </row>
    <row r="53" spans="1:3">
      <c r="A53" s="7" t="s">
        <v>139</v>
      </c>
      <c r="B53" s="94"/>
      <c r="C53" s="5"/>
    </row>
    <row r="54" spans="1:3">
      <c r="A54" s="7" t="s">
        <v>141</v>
      </c>
      <c r="B54" s="94"/>
      <c r="C54" s="5"/>
    </row>
    <row r="55" spans="1:3">
      <c r="A55" s="7" t="s">
        <v>143</v>
      </c>
      <c r="B55" s="94" t="s">
        <v>25</v>
      </c>
      <c r="C55" s="5" t="s">
        <v>342</v>
      </c>
    </row>
    <row r="56" spans="1:3">
      <c r="A56" s="7" t="s">
        <v>145</v>
      </c>
      <c r="B56" s="94" t="s">
        <v>25</v>
      </c>
      <c r="C56" s="5" t="s">
        <v>343</v>
      </c>
    </row>
    <row r="57" spans="1:3">
      <c r="A57" s="7" t="s">
        <v>146</v>
      </c>
      <c r="B57" s="94" t="s">
        <v>25</v>
      </c>
      <c r="C57" s="5" t="s">
        <v>338</v>
      </c>
    </row>
    <row r="58" spans="1:3">
      <c r="A58" s="11" t="s">
        <v>148</v>
      </c>
      <c r="C58" s="5"/>
    </row>
    <row r="59" spans="1:3">
      <c r="A59" s="7" t="s">
        <v>149</v>
      </c>
      <c r="B59" s="94"/>
      <c r="C59" s="5"/>
    </row>
    <row r="60" spans="1:3">
      <c r="A60" s="7" t="s">
        <v>150</v>
      </c>
      <c r="B60" s="94"/>
      <c r="C60" s="5"/>
    </row>
    <row r="61" spans="1:3">
      <c r="A61" s="7" t="s">
        <v>152</v>
      </c>
      <c r="B61" s="94"/>
      <c r="C61" s="5"/>
    </row>
    <row r="62" spans="1:3">
      <c r="A62" s="7" t="s">
        <v>154</v>
      </c>
      <c r="B62" s="94"/>
      <c r="C62" s="5"/>
    </row>
    <row r="63" spans="1:3">
      <c r="A63" s="19" t="s">
        <v>77</v>
      </c>
      <c r="B63" s="95">
        <f>9/18</f>
        <v>0.5</v>
      </c>
      <c r="C63" s="21"/>
    </row>
    <row r="65" spans="1:3">
      <c r="A65" s="61" t="s">
        <v>171</v>
      </c>
      <c r="C65" s="62" t="s">
        <v>23</v>
      </c>
    </row>
    <row r="66" spans="1:3">
      <c r="A66" s="11" t="s">
        <v>172</v>
      </c>
      <c r="C66" s="5"/>
    </row>
    <row r="67" spans="1:3">
      <c r="A67" s="59" t="s">
        <v>125</v>
      </c>
      <c r="B67" s="94"/>
      <c r="C67" s="60"/>
    </row>
    <row r="68" spans="1:3">
      <c r="A68" s="7" t="s">
        <v>174</v>
      </c>
      <c r="B68" s="94" t="s">
        <v>25</v>
      </c>
      <c r="C68" s="12" t="s">
        <v>344</v>
      </c>
    </row>
    <row r="69" spans="1:3">
      <c r="A69" s="7" t="s">
        <v>175</v>
      </c>
      <c r="B69" s="94" t="s">
        <v>25</v>
      </c>
      <c r="C69" s="5" t="s">
        <v>345</v>
      </c>
    </row>
    <row r="70" spans="1:3">
      <c r="A70" s="7" t="s">
        <v>176</v>
      </c>
      <c r="B70" s="94" t="s">
        <v>25</v>
      </c>
      <c r="C70" s="5" t="s">
        <v>346</v>
      </c>
    </row>
    <row r="71" spans="1:3">
      <c r="A71" s="7" t="s">
        <v>177</v>
      </c>
      <c r="B71" s="94"/>
      <c r="C71" s="12"/>
    </row>
    <row r="72" spans="1:3">
      <c r="A72" s="7" t="s">
        <v>178</v>
      </c>
      <c r="B72" s="94"/>
      <c r="C72" s="5"/>
    </row>
    <row r="73" spans="1:3">
      <c r="A73" s="7" t="s">
        <v>179</v>
      </c>
      <c r="C73" s="5"/>
    </row>
    <row r="74" spans="1:3">
      <c r="A74" s="11" t="s">
        <v>180</v>
      </c>
      <c r="C74" s="5"/>
    </row>
    <row r="75" spans="1:3">
      <c r="A75" s="7" t="s">
        <v>181</v>
      </c>
      <c r="B75" s="94"/>
      <c r="C75" s="12"/>
    </row>
    <row r="76" spans="1:3">
      <c r="A76" s="7" t="s">
        <v>183</v>
      </c>
      <c r="B76" s="94" t="s">
        <v>25</v>
      </c>
      <c r="C76" s="6" t="s">
        <v>347</v>
      </c>
    </row>
    <row r="77" spans="1:3">
      <c r="A77" s="7" t="s">
        <v>185</v>
      </c>
      <c r="B77" s="94" t="s">
        <v>25</v>
      </c>
      <c r="C77" s="12" t="s">
        <v>344</v>
      </c>
    </row>
    <row r="78" spans="1:3">
      <c r="A78" s="7" t="s">
        <v>187</v>
      </c>
      <c r="B78" s="94" t="s">
        <v>25</v>
      </c>
      <c r="C78" s="5" t="s">
        <v>348</v>
      </c>
    </row>
    <row r="79" spans="1:3">
      <c r="A79" s="7" t="s">
        <v>189</v>
      </c>
      <c r="B79" s="94"/>
      <c r="C79" s="12"/>
    </row>
    <row r="80" spans="1:3">
      <c r="A80" s="7" t="s">
        <v>191</v>
      </c>
      <c r="B80" s="94"/>
      <c r="C80" s="6"/>
    </row>
    <row r="81" spans="1:3">
      <c r="A81" s="7" t="s">
        <v>193</v>
      </c>
      <c r="B81" s="94"/>
      <c r="C81" s="6"/>
    </row>
    <row r="82" spans="1:3">
      <c r="A82" s="7" t="s">
        <v>195</v>
      </c>
      <c r="B82" s="94" t="s">
        <v>25</v>
      </c>
      <c r="C82" s="12" t="s">
        <v>344</v>
      </c>
    </row>
    <row r="83" spans="1:3">
      <c r="A83" s="11" t="s">
        <v>197</v>
      </c>
      <c r="C83" s="12"/>
    </row>
    <row r="84" spans="1:3">
      <c r="A84" s="7" t="s">
        <v>198</v>
      </c>
      <c r="C84" s="12"/>
    </row>
    <row r="85" spans="1:3">
      <c r="A85" s="7" t="s">
        <v>154</v>
      </c>
      <c r="B85" s="94"/>
      <c r="C85" s="6"/>
    </row>
    <row r="86" spans="1:3">
      <c r="A86" s="7" t="s">
        <v>200</v>
      </c>
      <c r="C86" s="5"/>
    </row>
    <row r="87" spans="1:3">
      <c r="A87" s="19" t="s">
        <v>77</v>
      </c>
      <c r="B87" s="95">
        <f>7/18</f>
        <v>0.3888888888888889</v>
      </c>
      <c r="C87" s="21"/>
    </row>
    <row r="89" spans="1:3">
      <c r="A89" s="70" t="s">
        <v>216</v>
      </c>
      <c r="C89" s="71" t="s">
        <v>23</v>
      </c>
    </row>
    <row r="90" spans="1:3">
      <c r="A90" s="11" t="s">
        <v>217</v>
      </c>
      <c r="C90" s="5"/>
    </row>
    <row r="91" spans="1:3">
      <c r="A91" s="7" t="s">
        <v>218</v>
      </c>
      <c r="B91" t="s">
        <v>334</v>
      </c>
      <c r="C91" s="5" t="s">
        <v>258</v>
      </c>
    </row>
    <row r="92" spans="1:3">
      <c r="A92" s="7" t="s">
        <v>219</v>
      </c>
      <c r="C92" s="5"/>
    </row>
    <row r="93" spans="1:3">
      <c r="A93" s="7" t="s">
        <v>220</v>
      </c>
      <c r="C93" s="5"/>
    </row>
    <row r="94" spans="1:3">
      <c r="A94" s="11" t="s">
        <v>221</v>
      </c>
      <c r="C94" s="5"/>
    </row>
    <row r="95" spans="1:3">
      <c r="A95" s="7" t="s">
        <v>222</v>
      </c>
      <c r="B95" s="94"/>
      <c r="C95" s="12"/>
    </row>
    <row r="96" spans="1:3">
      <c r="A96" s="15" t="s">
        <v>224</v>
      </c>
      <c r="B96" s="94"/>
      <c r="C96" s="14"/>
    </row>
    <row r="97" spans="1:3">
      <c r="A97" s="7" t="s">
        <v>226</v>
      </c>
      <c r="B97" s="94"/>
      <c r="C97" s="6"/>
    </row>
    <row r="98" spans="1:3">
      <c r="A98" s="7" t="s">
        <v>133</v>
      </c>
      <c r="C98" s="12"/>
    </row>
    <row r="99" spans="1:3">
      <c r="A99" s="7" t="s">
        <v>231</v>
      </c>
      <c r="B99" s="94"/>
      <c r="C99" s="6"/>
    </row>
    <row r="100" spans="1:3">
      <c r="A100" s="7" t="s">
        <v>233</v>
      </c>
      <c r="C100" s="12"/>
    </row>
    <row r="101" spans="1:3">
      <c r="A101" s="7" t="s">
        <v>234</v>
      </c>
      <c r="B101" s="94"/>
      <c r="C101" s="6"/>
    </row>
    <row r="102" spans="1:3">
      <c r="A102" s="7" t="s">
        <v>237</v>
      </c>
      <c r="B102" s="94"/>
      <c r="C102" s="6"/>
    </row>
    <row r="103" spans="1:3">
      <c r="A103" s="7" t="s">
        <v>239</v>
      </c>
      <c r="B103" s="94"/>
      <c r="C103" s="6"/>
    </row>
    <row r="104" spans="1:3">
      <c r="A104" s="7" t="s">
        <v>241</v>
      </c>
      <c r="B104" s="94" t="s">
        <v>25</v>
      </c>
      <c r="C104" s="6" t="s">
        <v>331</v>
      </c>
    </row>
    <row r="105" spans="1:3">
      <c r="A105" s="7" t="s">
        <v>243</v>
      </c>
      <c r="B105" s="94" t="s">
        <v>25</v>
      </c>
      <c r="C105" s="6" t="s">
        <v>349</v>
      </c>
    </row>
    <row r="106" spans="1:3">
      <c r="A106" s="7" t="s">
        <v>139</v>
      </c>
      <c r="B106" s="94"/>
      <c r="C106" s="6"/>
    </row>
    <row r="107" spans="1:3">
      <c r="A107" s="7" t="s">
        <v>246</v>
      </c>
      <c r="B107" s="94"/>
      <c r="C107" s="6"/>
    </row>
    <row r="108" spans="1:3">
      <c r="A108" s="7" t="s">
        <v>248</v>
      </c>
      <c r="B108" s="94"/>
      <c r="C108" s="6"/>
    </row>
    <row r="109" spans="1:3">
      <c r="A109" s="7" t="s">
        <v>249</v>
      </c>
      <c r="B109" s="94"/>
      <c r="C109" s="6"/>
    </row>
    <row r="110" spans="1:3">
      <c r="A110" s="11" t="s">
        <v>251</v>
      </c>
      <c r="C110" s="12"/>
    </row>
    <row r="111" spans="1:3">
      <c r="A111" s="7" t="s">
        <v>252</v>
      </c>
      <c r="B111" s="94" t="s">
        <v>25</v>
      </c>
      <c r="C111" s="6" t="s">
        <v>350</v>
      </c>
    </row>
    <row r="112" spans="1:3">
      <c r="A112" s="8" t="s">
        <v>254</v>
      </c>
      <c r="C112" s="5"/>
    </row>
    <row r="113" spans="1:3">
      <c r="A113" s="19" t="s">
        <v>77</v>
      </c>
      <c r="B113" s="95">
        <f>3/20</f>
        <v>0.15</v>
      </c>
      <c r="C113" s="22"/>
    </row>
    <row r="114" spans="1:3">
      <c r="A114" s="33"/>
      <c r="B114" s="99"/>
    </row>
    <row r="115" spans="1:3">
      <c r="A115" s="61" t="s">
        <v>255</v>
      </c>
      <c r="C115" s="71" t="s">
        <v>23</v>
      </c>
    </row>
    <row r="116" spans="1:3" ht="28.9">
      <c r="A116" s="17" t="s">
        <v>256</v>
      </c>
      <c r="C116" s="5"/>
    </row>
    <row r="117" spans="1:3" ht="28.9">
      <c r="A117" s="8" t="s">
        <v>257</v>
      </c>
      <c r="B117" t="s">
        <v>334</v>
      </c>
      <c r="C117" s="5" t="s">
        <v>258</v>
      </c>
    </row>
    <row r="118" spans="1:3" ht="28.9">
      <c r="A118" s="8" t="s">
        <v>260</v>
      </c>
      <c r="B118" s="94" t="s">
        <v>25</v>
      </c>
      <c r="C118" s="9" t="s">
        <v>351</v>
      </c>
    </row>
    <row r="119" spans="1:3">
      <c r="A119" s="8" t="s">
        <v>261</v>
      </c>
      <c r="B119" s="94"/>
      <c r="C119" s="5"/>
    </row>
    <row r="120" spans="1:3">
      <c r="A120" s="19" t="s">
        <v>262</v>
      </c>
      <c r="B120" s="95">
        <v>1</v>
      </c>
      <c r="C120" s="21"/>
    </row>
    <row r="126" spans="1:3" s="31" customFormat="1">
      <c r="A126"/>
      <c r="B126"/>
      <c r="C126"/>
    </row>
    <row r="153" spans="1:3" s="2" customFormat="1">
      <c r="A153"/>
      <c r="B153"/>
      <c r="C153"/>
    </row>
  </sheetData>
  <pageMargins left="0.7" right="0.7" top="0.75" bottom="0.75" header="0.3" footer="0.3"/>
  <tableParts count="6">
    <tablePart r:id="rId1"/>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07C0-3374-4DD2-A9AC-8EF78BA66D56}">
  <dimension ref="A1:C30"/>
  <sheetViews>
    <sheetView showGridLines="0" zoomScaleNormal="100" workbookViewId="0"/>
  </sheetViews>
  <sheetFormatPr defaultRowHeight="14.45"/>
  <cols>
    <col min="1" max="1" width="79.28515625" bestFit="1" customWidth="1"/>
    <col min="2" max="2" width="6.140625" bestFit="1" customWidth="1"/>
    <col min="3" max="3" width="70.140625" customWidth="1"/>
  </cols>
  <sheetData>
    <row r="1" spans="1:3" ht="21">
      <c r="A1" s="3" t="s">
        <v>19</v>
      </c>
      <c r="C1" s="4" t="s">
        <v>352</v>
      </c>
    </row>
    <row r="3" spans="1:3">
      <c r="A3" s="61" t="s">
        <v>64</v>
      </c>
      <c r="C3" s="71" t="s">
        <v>23</v>
      </c>
    </row>
    <row r="4" spans="1:3">
      <c r="A4" s="7" t="s">
        <v>65</v>
      </c>
      <c r="B4" s="94" t="s">
        <v>25</v>
      </c>
      <c r="C4" s="5" t="s">
        <v>353</v>
      </c>
    </row>
    <row r="5" spans="1:3">
      <c r="A5" s="7" t="s">
        <v>66</v>
      </c>
      <c r="B5" s="94" t="s">
        <v>25</v>
      </c>
      <c r="C5" s="5" t="s">
        <v>354</v>
      </c>
    </row>
    <row r="6" spans="1:3">
      <c r="A6" s="7" t="s">
        <v>67</v>
      </c>
      <c r="B6" s="94" t="s">
        <v>25</v>
      </c>
      <c r="C6" s="5" t="s">
        <v>355</v>
      </c>
    </row>
    <row r="7" spans="1:3">
      <c r="A7" s="7" t="s">
        <v>69</v>
      </c>
      <c r="B7" s="94" t="s">
        <v>25</v>
      </c>
      <c r="C7" s="5" t="s">
        <v>356</v>
      </c>
    </row>
    <row r="8" spans="1:3">
      <c r="A8" s="7" t="s">
        <v>70</v>
      </c>
      <c r="B8" s="94" t="s">
        <v>25</v>
      </c>
      <c r="C8" s="5" t="s">
        <v>357</v>
      </c>
    </row>
    <row r="9" spans="1:3">
      <c r="A9" s="8" t="s">
        <v>72</v>
      </c>
      <c r="B9" s="94" t="s">
        <v>25</v>
      </c>
      <c r="C9" s="9" t="s">
        <v>358</v>
      </c>
    </row>
    <row r="10" spans="1:3">
      <c r="A10" s="7" t="s">
        <v>74</v>
      </c>
      <c r="B10" s="94" t="s">
        <v>25</v>
      </c>
      <c r="C10" s="5" t="s">
        <v>359</v>
      </c>
    </row>
    <row r="11" spans="1:3">
      <c r="A11" s="7" t="s">
        <v>75</v>
      </c>
      <c r="B11" s="94" t="s">
        <v>25</v>
      </c>
      <c r="C11" s="5" t="s">
        <v>360</v>
      </c>
    </row>
    <row r="12" spans="1:3">
      <c r="A12" s="19" t="s">
        <v>77</v>
      </c>
      <c r="B12" s="95">
        <f>8/8</f>
        <v>1</v>
      </c>
      <c r="C12" s="21"/>
    </row>
    <row r="14" spans="1:3">
      <c r="A14" s="61" t="s">
        <v>78</v>
      </c>
      <c r="C14" s="62" t="s">
        <v>23</v>
      </c>
    </row>
    <row r="15" spans="1:3">
      <c r="A15" s="8" t="s">
        <v>79</v>
      </c>
      <c r="B15" s="94" t="s">
        <v>25</v>
      </c>
      <c r="C15" s="9" t="s">
        <v>361</v>
      </c>
    </row>
    <row r="16" spans="1:3">
      <c r="A16" s="8" t="s">
        <v>81</v>
      </c>
      <c r="B16" s="94" t="s">
        <v>25</v>
      </c>
      <c r="C16" s="5" t="s">
        <v>362</v>
      </c>
    </row>
    <row r="17" spans="1:3">
      <c r="A17" s="8" t="s">
        <v>83</v>
      </c>
      <c r="C17" s="5"/>
    </row>
    <row r="18" spans="1:3">
      <c r="A18" s="8" t="s">
        <v>84</v>
      </c>
      <c r="C18" s="5"/>
    </row>
    <row r="19" spans="1:3">
      <c r="A19" s="8" t="s">
        <v>85</v>
      </c>
      <c r="B19" s="94" t="s">
        <v>25</v>
      </c>
      <c r="C19" s="5" t="s">
        <v>363</v>
      </c>
    </row>
    <row r="20" spans="1:3">
      <c r="A20" s="8" t="s">
        <v>87</v>
      </c>
      <c r="C20" s="5"/>
    </row>
    <row r="21" spans="1:3" ht="28.9">
      <c r="A21" s="8" t="s">
        <v>88</v>
      </c>
      <c r="B21" s="94" t="s">
        <v>25</v>
      </c>
      <c r="C21" s="9" t="s">
        <v>364</v>
      </c>
    </row>
    <row r="22" spans="1:3" ht="28.9">
      <c r="A22" s="8" t="s">
        <v>90</v>
      </c>
      <c r="B22" s="94" t="s">
        <v>25</v>
      </c>
      <c r="C22" s="9" t="s">
        <v>357</v>
      </c>
    </row>
    <row r="23" spans="1:3">
      <c r="A23" s="19" t="s">
        <v>77</v>
      </c>
      <c r="B23" s="95">
        <f>5/8</f>
        <v>0.625</v>
      </c>
      <c r="C23" s="21"/>
    </row>
    <row r="25" spans="1:3">
      <c r="A25" s="61" t="s">
        <v>255</v>
      </c>
      <c r="C25" s="71" t="s">
        <v>23</v>
      </c>
    </row>
    <row r="26" spans="1:3" ht="28.9">
      <c r="A26" s="17" t="s">
        <v>256</v>
      </c>
      <c r="C26" s="5"/>
    </row>
    <row r="27" spans="1:3" ht="28.9">
      <c r="A27" s="8" t="s">
        <v>257</v>
      </c>
      <c r="B27" t="s">
        <v>258</v>
      </c>
      <c r="C27" s="5" t="s">
        <v>334</v>
      </c>
    </row>
    <row r="28" spans="1:3" ht="28.9">
      <c r="A28" s="8" t="s">
        <v>260</v>
      </c>
      <c r="B28" s="94"/>
      <c r="C28" s="9"/>
    </row>
    <row r="29" spans="1:3">
      <c r="A29" s="35" t="s">
        <v>261</v>
      </c>
      <c r="B29" s="94" t="s">
        <v>25</v>
      </c>
      <c r="C29" s="36" t="s">
        <v>365</v>
      </c>
    </row>
    <row r="30" spans="1:3">
      <c r="A30" s="19" t="s">
        <v>262</v>
      </c>
      <c r="B30" s="95">
        <v>1</v>
      </c>
      <c r="C30" s="21"/>
    </row>
  </sheetData>
  <pageMargins left="0.7" right="0.7" top="0.75" bottom="0.75" header="0.3" footer="0.3"/>
  <pageSetup orientation="portrait" r:id="rId1"/>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6B16-88E0-45EC-8B39-7909066B0154}">
  <dimension ref="B1:F52"/>
  <sheetViews>
    <sheetView showGridLines="0" zoomScale="110" zoomScaleNormal="110" workbookViewId="0"/>
  </sheetViews>
  <sheetFormatPr defaultRowHeight="14.45"/>
  <cols>
    <col min="1" max="1" width="1.7109375" customWidth="1"/>
    <col min="2" max="2" width="11.140625" customWidth="1"/>
    <col min="3" max="3" width="46.5703125" customWidth="1"/>
    <col min="4" max="4" width="13.28515625" customWidth="1"/>
    <col min="5" max="5" width="19.28515625" customWidth="1"/>
    <col min="6" max="6" width="72.140625" customWidth="1"/>
  </cols>
  <sheetData>
    <row r="1" spans="2:6" ht="9" customHeight="1"/>
    <row r="2" spans="2:6" ht="30.6" customHeight="1">
      <c r="B2" s="128" t="s">
        <v>366</v>
      </c>
      <c r="C2" s="128"/>
      <c r="D2" s="128"/>
      <c r="E2" s="128"/>
      <c r="F2" s="128"/>
    </row>
    <row r="3" spans="2:6" ht="7.9" customHeight="1"/>
    <row r="4" spans="2:6" ht="32.450000000000003" customHeight="1">
      <c r="B4" s="132" t="s">
        <v>367</v>
      </c>
      <c r="C4" s="52" t="s">
        <v>19</v>
      </c>
      <c r="D4" s="40" t="s">
        <v>368</v>
      </c>
      <c r="E4" s="40" t="s">
        <v>369</v>
      </c>
      <c r="F4" s="41" t="s">
        <v>370</v>
      </c>
    </row>
    <row r="5" spans="2:6">
      <c r="B5" s="132"/>
      <c r="C5" s="53" t="s">
        <v>371</v>
      </c>
      <c r="D5" s="26">
        <v>4</v>
      </c>
      <c r="E5" s="27">
        <f>(1/6+1/6+1/6+1/6+1/6+1/6)*(3/4)*4</f>
        <v>2.9999999999999996</v>
      </c>
      <c r="F5" s="25" t="s">
        <v>372</v>
      </c>
    </row>
    <row r="6" spans="2:6">
      <c r="B6" s="132"/>
      <c r="C6" s="53" t="s">
        <v>373</v>
      </c>
      <c r="D6" s="26">
        <v>4</v>
      </c>
      <c r="E6" s="26">
        <f>(1/3+1/3+1/3)*4</f>
        <v>4</v>
      </c>
      <c r="F6" s="25" t="s">
        <v>374</v>
      </c>
    </row>
    <row r="7" spans="2:6">
      <c r="B7" s="132"/>
      <c r="C7" s="53" t="s">
        <v>375</v>
      </c>
      <c r="D7" s="26">
        <v>4</v>
      </c>
      <c r="E7" s="26">
        <f>(1/4+1/4+1/4+1/4)*4</f>
        <v>4</v>
      </c>
      <c r="F7" s="25" t="s">
        <v>374</v>
      </c>
    </row>
    <row r="8" spans="2:6">
      <c r="B8" s="132"/>
      <c r="C8" s="53" t="s">
        <v>376</v>
      </c>
      <c r="D8" s="26">
        <v>6</v>
      </c>
      <c r="E8" s="26">
        <f>(((4/4)*(2/3))*6) + (((1/2)*(1/3))*6)</f>
        <v>5</v>
      </c>
      <c r="F8" s="25" t="s">
        <v>377</v>
      </c>
    </row>
    <row r="9" spans="2:6">
      <c r="B9" s="132"/>
      <c r="C9" s="53" t="s">
        <v>378</v>
      </c>
      <c r="D9" s="26" t="s">
        <v>379</v>
      </c>
      <c r="E9" s="26" t="s">
        <v>380</v>
      </c>
      <c r="F9" s="25" t="s">
        <v>380</v>
      </c>
    </row>
    <row r="10" spans="2:6">
      <c r="B10" s="132"/>
      <c r="C10" s="53" t="s">
        <v>381</v>
      </c>
      <c r="D10" s="26">
        <v>6</v>
      </c>
      <c r="E10" s="26">
        <f>6*((1/6*(1/2+1/2))+(4/6*(1/4+1/4+1/4+1/4))+(1/6*(1/2+1/2)))</f>
        <v>5.9999999999999991</v>
      </c>
      <c r="F10" s="25" t="s">
        <v>374</v>
      </c>
    </row>
    <row r="11" spans="2:6">
      <c r="B11" s="132"/>
      <c r="C11" s="53" t="s">
        <v>382</v>
      </c>
      <c r="D11" s="26">
        <v>6</v>
      </c>
      <c r="E11" s="26">
        <f>1*6</f>
        <v>6</v>
      </c>
      <c r="F11" s="25" t="s">
        <v>383</v>
      </c>
    </row>
    <row r="12" spans="2:6">
      <c r="B12" s="132"/>
      <c r="C12" s="53" t="s">
        <v>384</v>
      </c>
      <c r="D12" s="26">
        <v>2</v>
      </c>
      <c r="E12" s="26">
        <f>2* ((1*0.75)+(1*0.25))</f>
        <v>2</v>
      </c>
      <c r="F12" s="25" t="s">
        <v>374</v>
      </c>
    </row>
    <row r="13" spans="2:6">
      <c r="B13" s="132"/>
      <c r="C13" s="53" t="s">
        <v>385</v>
      </c>
      <c r="D13" s="26">
        <v>5</v>
      </c>
      <c r="E13" s="26">
        <f>5*(((1/4)*(1/2+1/2))+((2/4)*(1/4+1/4+1/4+1/4))+((1/4*(1/2))))</f>
        <v>4.375</v>
      </c>
      <c r="F13" s="25" t="s">
        <v>386</v>
      </c>
    </row>
    <row r="14" spans="2:6">
      <c r="B14" s="132"/>
      <c r="C14" s="53" t="s">
        <v>387</v>
      </c>
      <c r="D14" s="26">
        <v>5</v>
      </c>
      <c r="E14" s="26">
        <f>5*((3/4*(1/3+1/3+1/3))+(1/4*(1/2+1/2)))</f>
        <v>5</v>
      </c>
      <c r="F14" s="25" t="s">
        <v>374</v>
      </c>
    </row>
    <row r="15" spans="2:6">
      <c r="B15" s="132"/>
      <c r="C15" s="54" t="s">
        <v>388</v>
      </c>
      <c r="D15" s="26">
        <v>2</v>
      </c>
      <c r="E15" s="26">
        <f>2*((2/4*(4/4))+(1/4*(1/2)))</f>
        <v>1.25</v>
      </c>
      <c r="F15" s="25" t="s">
        <v>389</v>
      </c>
    </row>
    <row r="16" spans="2:6">
      <c r="B16" s="132"/>
      <c r="C16" s="55" t="s">
        <v>390</v>
      </c>
      <c r="D16" s="38">
        <v>4</v>
      </c>
      <c r="E16" s="39">
        <f>(4/4)*4</f>
        <v>4</v>
      </c>
      <c r="F16" s="37" t="s">
        <v>391</v>
      </c>
    </row>
    <row r="17" spans="2:6">
      <c r="B17" s="132"/>
      <c r="C17" s="56" t="s">
        <v>392</v>
      </c>
      <c r="D17" s="45">
        <f>SUM(D5:D16)</f>
        <v>48</v>
      </c>
      <c r="E17" s="51">
        <f>SUM(E5:E16)</f>
        <v>44.625</v>
      </c>
      <c r="F17" s="47" t="s">
        <v>393</v>
      </c>
    </row>
    <row r="18" spans="2:6" ht="22.15" customHeight="1"/>
    <row r="19" spans="2:6" ht="32.450000000000003" customHeight="1">
      <c r="B19" s="130" t="s">
        <v>394</v>
      </c>
      <c r="C19" s="52" t="s">
        <v>19</v>
      </c>
      <c r="D19" s="40" t="s">
        <v>368</v>
      </c>
      <c r="E19" s="40" t="s">
        <v>369</v>
      </c>
      <c r="F19" s="41" t="s">
        <v>370</v>
      </c>
    </row>
    <row r="20" spans="2:6">
      <c r="B20" s="130"/>
      <c r="C20" s="53" t="s">
        <v>373</v>
      </c>
      <c r="D20" s="26">
        <v>4</v>
      </c>
      <c r="E20" s="26">
        <f>(1/3+1/3+1/3)*4</f>
        <v>4</v>
      </c>
      <c r="F20" s="25" t="s">
        <v>374</v>
      </c>
    </row>
    <row r="21" spans="2:6">
      <c r="B21" s="130"/>
      <c r="C21" s="53" t="s">
        <v>375</v>
      </c>
      <c r="D21" s="26">
        <v>4</v>
      </c>
      <c r="E21" s="26">
        <f>(1/3+1/3+1/3)*4</f>
        <v>4</v>
      </c>
      <c r="F21" s="25" t="s">
        <v>374</v>
      </c>
    </row>
    <row r="22" spans="2:6">
      <c r="B22" s="130"/>
      <c r="C22" s="57" t="s">
        <v>390</v>
      </c>
      <c r="D22" s="49">
        <v>4</v>
      </c>
      <c r="E22" s="50">
        <f>(4/4)*4</f>
        <v>4</v>
      </c>
      <c r="F22" s="48" t="s">
        <v>391</v>
      </c>
    </row>
    <row r="23" spans="2:6">
      <c r="B23" s="130"/>
      <c r="C23" s="56" t="s">
        <v>392</v>
      </c>
      <c r="D23" s="45">
        <f>SUM(D20:D22)</f>
        <v>12</v>
      </c>
      <c r="E23" s="51">
        <f>SUM(E20:E22)</f>
        <v>12</v>
      </c>
      <c r="F23" s="47" t="s">
        <v>393</v>
      </c>
    </row>
    <row r="24" spans="2:6" ht="22.15" customHeight="1"/>
    <row r="25" spans="2:6" ht="31.9" customHeight="1">
      <c r="B25" s="129" t="s">
        <v>395</v>
      </c>
      <c r="C25" s="52" t="s">
        <v>19</v>
      </c>
      <c r="D25" s="40" t="s">
        <v>368</v>
      </c>
      <c r="E25" s="40" t="s">
        <v>369</v>
      </c>
      <c r="F25" s="41" t="s">
        <v>370</v>
      </c>
    </row>
    <row r="26" spans="2:6">
      <c r="B26" s="129"/>
      <c r="C26" s="53" t="s">
        <v>371</v>
      </c>
      <c r="D26" s="26">
        <v>4</v>
      </c>
      <c r="E26" s="27">
        <f>(1/6+1/6+1/6+1/6+1/6+1/6)*(3/4)*4</f>
        <v>2.9999999999999996</v>
      </c>
      <c r="F26" s="25" t="s">
        <v>372</v>
      </c>
    </row>
    <row r="27" spans="2:6">
      <c r="B27" s="129"/>
      <c r="C27" s="53" t="s">
        <v>373</v>
      </c>
      <c r="D27" s="26">
        <v>4</v>
      </c>
      <c r="E27" s="26">
        <f>(1/3+1/3+1/3)*4</f>
        <v>4</v>
      </c>
      <c r="F27" s="25" t="s">
        <v>374</v>
      </c>
    </row>
    <row r="28" spans="2:6">
      <c r="B28" s="129"/>
      <c r="C28" s="53" t="s">
        <v>375</v>
      </c>
      <c r="D28" s="26">
        <v>4</v>
      </c>
      <c r="E28" s="26">
        <f>(1/4+1/4+1/4+1/4)*4</f>
        <v>4</v>
      </c>
      <c r="F28" s="25" t="s">
        <v>374</v>
      </c>
    </row>
    <row r="29" spans="2:6">
      <c r="B29" s="129"/>
      <c r="C29" s="53" t="s">
        <v>376</v>
      </c>
      <c r="D29" s="26">
        <v>6</v>
      </c>
      <c r="E29" s="26">
        <f>(((4/4)*(2/3))*6) + (((1/2)*(1/3))*6)</f>
        <v>5</v>
      </c>
      <c r="F29" s="25" t="s">
        <v>377</v>
      </c>
    </row>
    <row r="30" spans="2:6">
      <c r="B30" s="129"/>
      <c r="C30" s="53" t="s">
        <v>378</v>
      </c>
      <c r="D30" s="26" t="s">
        <v>379</v>
      </c>
      <c r="E30" s="26" t="s">
        <v>380</v>
      </c>
      <c r="F30" s="25" t="s">
        <v>380</v>
      </c>
    </row>
    <row r="31" spans="2:6">
      <c r="B31" s="129"/>
      <c r="C31" s="53" t="s">
        <v>381</v>
      </c>
      <c r="D31" s="26">
        <v>6</v>
      </c>
      <c r="E31" s="26">
        <f>6*((1/6*(1/2+1/2))+(4/6*(1/4+1/4+1/4+1/4))+(1/6*(1/2+1/2)))</f>
        <v>5.9999999999999991</v>
      </c>
      <c r="F31" s="25" t="s">
        <v>374</v>
      </c>
    </row>
    <row r="32" spans="2:6">
      <c r="B32" s="129"/>
      <c r="C32" s="53" t="s">
        <v>382</v>
      </c>
      <c r="D32" s="26">
        <v>6</v>
      </c>
      <c r="E32" s="26">
        <f>1*6</f>
        <v>6</v>
      </c>
      <c r="F32" s="25" t="s">
        <v>383</v>
      </c>
    </row>
    <row r="33" spans="2:6">
      <c r="B33" s="129"/>
      <c r="C33" s="53" t="s">
        <v>384</v>
      </c>
      <c r="D33" s="26">
        <v>2</v>
      </c>
      <c r="E33" s="26">
        <f>2* ((1*0.75)+(1*0.25))</f>
        <v>2</v>
      </c>
      <c r="F33" s="25" t="s">
        <v>374</v>
      </c>
    </row>
    <row r="34" spans="2:6">
      <c r="B34" s="129"/>
      <c r="C34" s="53" t="s">
        <v>385</v>
      </c>
      <c r="D34" s="26">
        <v>5</v>
      </c>
      <c r="E34" s="26">
        <f>5*(((1/4)*(1/2+1/2))+((2/4)*(1/4+1/4+1/4+1/4))+((1/4*(1/2))))</f>
        <v>4.375</v>
      </c>
      <c r="F34" s="25" t="s">
        <v>386</v>
      </c>
    </row>
    <row r="35" spans="2:6">
      <c r="B35" s="129"/>
      <c r="C35" s="53" t="s">
        <v>387</v>
      </c>
      <c r="D35" s="26">
        <v>5</v>
      </c>
      <c r="E35" s="26">
        <f>5*((3/4*(1/3+1/3+1/3))+(1/4*(1/2+1/2)))</f>
        <v>5</v>
      </c>
      <c r="F35" s="25" t="s">
        <v>374</v>
      </c>
    </row>
    <row r="36" spans="2:6">
      <c r="B36" s="129"/>
      <c r="C36" s="54" t="s">
        <v>388</v>
      </c>
      <c r="D36" s="26">
        <v>2</v>
      </c>
      <c r="E36" s="26">
        <f>2*((2/4*(4/4))+(1/4*(1/2)))</f>
        <v>1.25</v>
      </c>
      <c r="F36" s="25" t="s">
        <v>389</v>
      </c>
    </row>
    <row r="37" spans="2:6">
      <c r="B37" s="129"/>
      <c r="C37" s="55" t="s">
        <v>390</v>
      </c>
      <c r="D37" s="38">
        <v>4</v>
      </c>
      <c r="E37" s="39">
        <f>(4/4)*4</f>
        <v>4</v>
      </c>
      <c r="F37" s="37" t="s">
        <v>391</v>
      </c>
    </row>
    <row r="38" spans="2:6">
      <c r="B38" s="129"/>
      <c r="C38" s="56" t="s">
        <v>392</v>
      </c>
      <c r="D38" s="45">
        <f>SUM(D26:D37)</f>
        <v>48</v>
      </c>
      <c r="E38" s="46">
        <f>SUM(E26:E37)</f>
        <v>44.625</v>
      </c>
      <c r="F38" s="47" t="s">
        <v>393</v>
      </c>
    </row>
    <row r="39" spans="2:6" ht="21" customHeight="1"/>
    <row r="40" spans="2:6" ht="31.15" customHeight="1">
      <c r="B40" s="131" t="s">
        <v>396</v>
      </c>
      <c r="C40" s="52" t="s">
        <v>19</v>
      </c>
      <c r="D40" s="40" t="s">
        <v>368</v>
      </c>
      <c r="E40" s="40" t="s">
        <v>369</v>
      </c>
      <c r="F40" s="41" t="s">
        <v>370</v>
      </c>
    </row>
    <row r="41" spans="2:6">
      <c r="B41" s="131"/>
      <c r="C41" s="53" t="s">
        <v>371</v>
      </c>
      <c r="D41" s="26">
        <v>4</v>
      </c>
      <c r="E41" s="27">
        <f>(1/6+1/6+1/6+1/6+1/6+1/6)*(3/4)*4</f>
        <v>2.9999999999999996</v>
      </c>
      <c r="F41" s="25" t="s">
        <v>372</v>
      </c>
    </row>
    <row r="42" spans="2:6">
      <c r="B42" s="131"/>
      <c r="C42" s="53" t="s">
        <v>376</v>
      </c>
      <c r="D42" s="26">
        <v>6</v>
      </c>
      <c r="E42" s="26">
        <f>(((1/4)*(2/3))*6)</f>
        <v>1</v>
      </c>
      <c r="F42" s="25" t="s">
        <v>397</v>
      </c>
    </row>
    <row r="43" spans="2:6">
      <c r="B43" s="131"/>
      <c r="C43" s="53" t="s">
        <v>381</v>
      </c>
      <c r="D43" s="26">
        <v>6</v>
      </c>
      <c r="E43" s="26">
        <f>6*((1/6*(1/2+1/2))+(4/6*(1/4+1/4+1/4+1/4)))</f>
        <v>5</v>
      </c>
      <c r="F43" s="25" t="s">
        <v>398</v>
      </c>
    </row>
    <row r="44" spans="2:6">
      <c r="B44" s="131"/>
      <c r="C44" s="53" t="s">
        <v>385</v>
      </c>
      <c r="D44" s="26">
        <v>5</v>
      </c>
      <c r="E44" s="26">
        <f>5*(((1/4)*(1/2+1/2))+((2/4)*(1/4+1/4)))</f>
        <v>2.5</v>
      </c>
      <c r="F44" s="25" t="s">
        <v>399</v>
      </c>
    </row>
    <row r="45" spans="2:6">
      <c r="B45" s="131"/>
      <c r="C45" s="54" t="s">
        <v>388</v>
      </c>
      <c r="D45" s="26">
        <v>2</v>
      </c>
      <c r="E45" s="26">
        <f>2*((2/4*(2/4))+(1/4*(1/2)))</f>
        <v>0.75</v>
      </c>
      <c r="F45" s="25" t="s">
        <v>389</v>
      </c>
    </row>
    <row r="46" spans="2:6">
      <c r="B46" s="131"/>
      <c r="C46" s="55" t="s">
        <v>390</v>
      </c>
      <c r="D46" s="38">
        <v>4</v>
      </c>
      <c r="E46" s="39">
        <f>(3/4)*4</f>
        <v>3</v>
      </c>
      <c r="F46" s="37" t="s">
        <v>400</v>
      </c>
    </row>
    <row r="47" spans="2:6">
      <c r="B47" s="131"/>
      <c r="C47" s="56" t="s">
        <v>392</v>
      </c>
      <c r="D47" s="45">
        <f>SUM(D41:D46)</f>
        <v>27</v>
      </c>
      <c r="E47" s="51">
        <f>SUM(E41:E46)</f>
        <v>15.25</v>
      </c>
      <c r="F47" s="47" t="s">
        <v>393</v>
      </c>
    </row>
    <row r="48" spans="2:6">
      <c r="B48" s="42"/>
    </row>
    <row r="49" spans="2:2">
      <c r="B49" s="42"/>
    </row>
    <row r="50" spans="2:2">
      <c r="B50" s="42"/>
    </row>
    <row r="51" spans="2:2">
      <c r="B51" s="42"/>
    </row>
    <row r="52" spans="2:2">
      <c r="B52" s="42"/>
    </row>
  </sheetData>
  <mergeCells count="5">
    <mergeCell ref="B2:F2"/>
    <mergeCell ref="B25:B38"/>
    <mergeCell ref="B19:B23"/>
    <mergeCell ref="B40:B47"/>
    <mergeCell ref="B4:B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48D1-DF97-47A1-B337-A9902388E58B}">
  <dimension ref="A1:B128"/>
  <sheetViews>
    <sheetView showGridLines="0" zoomScaleNormal="100" workbookViewId="0"/>
  </sheetViews>
  <sheetFormatPr defaultRowHeight="14.45"/>
  <cols>
    <col min="1" max="1" width="3.5703125" customWidth="1"/>
    <col min="2" max="2" width="125.140625" customWidth="1"/>
  </cols>
  <sheetData>
    <row r="1" spans="2:2" ht="12.6" customHeight="1"/>
    <row r="2" spans="2:2" ht="29.45" customHeight="1">
      <c r="B2" s="83" t="s">
        <v>21</v>
      </c>
    </row>
    <row r="4" spans="2:2" ht="15.6">
      <c r="B4" s="75" t="s">
        <v>401</v>
      </c>
    </row>
    <row r="5" spans="2:2">
      <c r="B5" s="100" t="s">
        <v>402</v>
      </c>
    </row>
    <row r="6" spans="2:2">
      <c r="B6" s="101" t="s">
        <v>403</v>
      </c>
    </row>
    <row r="7" spans="2:2" ht="16.149999999999999" customHeight="1"/>
    <row r="8" spans="2:2" ht="15.6">
      <c r="B8" s="76" t="s">
        <v>404</v>
      </c>
    </row>
    <row r="9" spans="2:2">
      <c r="B9" s="100" t="s">
        <v>405</v>
      </c>
    </row>
    <row r="10" spans="2:2">
      <c r="B10" s="102" t="s">
        <v>406</v>
      </c>
    </row>
    <row r="11" spans="2:2">
      <c r="B11" s="102" t="s">
        <v>407</v>
      </c>
    </row>
    <row r="12" spans="2:2">
      <c r="B12" s="102" t="s">
        <v>408</v>
      </c>
    </row>
    <row r="13" spans="2:2">
      <c r="B13" s="102" t="s">
        <v>409</v>
      </c>
    </row>
    <row r="14" spans="2:2">
      <c r="B14" s="102" t="s">
        <v>410</v>
      </c>
    </row>
    <row r="15" spans="2:2">
      <c r="B15" s="102" t="s">
        <v>411</v>
      </c>
    </row>
    <row r="16" spans="2:2">
      <c r="B16" s="102" t="s">
        <v>412</v>
      </c>
    </row>
    <row r="17" spans="1:2">
      <c r="B17" s="102" t="s">
        <v>413</v>
      </c>
    </row>
    <row r="18" spans="1:2">
      <c r="B18" s="102" t="s">
        <v>414</v>
      </c>
    </row>
    <row r="19" spans="1:2">
      <c r="B19" s="102" t="s">
        <v>415</v>
      </c>
    </row>
    <row r="20" spans="1:2">
      <c r="B20" s="102" t="s">
        <v>416</v>
      </c>
    </row>
    <row r="21" spans="1:2">
      <c r="B21" s="102" t="s">
        <v>417</v>
      </c>
    </row>
    <row r="22" spans="1:2">
      <c r="B22" s="102" t="s">
        <v>418</v>
      </c>
    </row>
    <row r="23" spans="1:2">
      <c r="B23" s="102" t="s">
        <v>419</v>
      </c>
    </row>
    <row r="24" spans="1:2">
      <c r="B24" s="102" t="s">
        <v>420</v>
      </c>
    </row>
    <row r="25" spans="1:2">
      <c r="B25" s="102" t="s">
        <v>421</v>
      </c>
    </row>
    <row r="26" spans="1:2">
      <c r="B26" s="102" t="s">
        <v>422</v>
      </c>
    </row>
    <row r="27" spans="1:2">
      <c r="B27" s="102" t="s">
        <v>423</v>
      </c>
    </row>
    <row r="28" spans="1:2">
      <c r="B28" s="102" t="s">
        <v>424</v>
      </c>
    </row>
    <row r="29" spans="1:2">
      <c r="B29" s="101" t="s">
        <v>425</v>
      </c>
    </row>
    <row r="30" spans="1:2" ht="22.9" customHeight="1"/>
    <row r="31" spans="1:2" ht="15.6">
      <c r="A31" s="82"/>
      <c r="B31" s="77" t="s">
        <v>426</v>
      </c>
    </row>
    <row r="32" spans="1:2">
      <c r="A32" s="133" t="s">
        <v>427</v>
      </c>
      <c r="B32" s="100" t="s">
        <v>428</v>
      </c>
    </row>
    <row r="33" spans="1:2">
      <c r="A33" s="134"/>
      <c r="B33" s="102" t="s">
        <v>429</v>
      </c>
    </row>
    <row r="34" spans="1:2">
      <c r="A34" s="134"/>
      <c r="B34" s="102" t="s">
        <v>430</v>
      </c>
    </row>
    <row r="35" spans="1:2">
      <c r="A35" s="134"/>
      <c r="B35" s="102" t="s">
        <v>431</v>
      </c>
    </row>
    <row r="36" spans="1:2">
      <c r="A36" s="134"/>
      <c r="B36" s="102" t="s">
        <v>432</v>
      </c>
    </row>
    <row r="37" spans="1:2">
      <c r="A37" s="134"/>
      <c r="B37" s="102" t="s">
        <v>433</v>
      </c>
    </row>
    <row r="38" spans="1:2">
      <c r="A38" s="134"/>
      <c r="B38" s="102" t="s">
        <v>434</v>
      </c>
    </row>
    <row r="39" spans="1:2">
      <c r="A39" s="135"/>
      <c r="B39" s="101" t="s">
        <v>435</v>
      </c>
    </row>
    <row r="40" spans="1:2">
      <c r="A40" s="133" t="s">
        <v>436</v>
      </c>
      <c r="B40" s="100" t="s">
        <v>437</v>
      </c>
    </row>
    <row r="41" spans="1:2">
      <c r="A41" s="134"/>
      <c r="B41" s="102" t="s">
        <v>438</v>
      </c>
    </row>
    <row r="42" spans="1:2">
      <c r="A42" s="134"/>
      <c r="B42" s="102" t="s">
        <v>439</v>
      </c>
    </row>
    <row r="43" spans="1:2">
      <c r="A43" s="134"/>
      <c r="B43" s="102" t="s">
        <v>440</v>
      </c>
    </row>
    <row r="44" spans="1:2">
      <c r="A44" s="134"/>
      <c r="B44" s="102" t="s">
        <v>441</v>
      </c>
    </row>
    <row r="45" spans="1:2">
      <c r="A45" s="134"/>
      <c r="B45" s="102" t="s">
        <v>442</v>
      </c>
    </row>
    <row r="46" spans="1:2">
      <c r="A46" s="134"/>
      <c r="B46" s="102" t="s">
        <v>443</v>
      </c>
    </row>
    <row r="47" spans="1:2">
      <c r="A47" s="135"/>
      <c r="B47" s="101" t="s">
        <v>444</v>
      </c>
    </row>
    <row r="48" spans="1:2">
      <c r="A48" s="133" t="s">
        <v>445</v>
      </c>
      <c r="B48" s="100" t="s">
        <v>446</v>
      </c>
    </row>
    <row r="49" spans="1:2">
      <c r="A49" s="134"/>
      <c r="B49" s="102" t="s">
        <v>447</v>
      </c>
    </row>
    <row r="50" spans="1:2">
      <c r="A50" s="134"/>
      <c r="B50" s="102" t="s">
        <v>448</v>
      </c>
    </row>
    <row r="51" spans="1:2">
      <c r="A51" s="134"/>
      <c r="B51" s="102" t="s">
        <v>429</v>
      </c>
    </row>
    <row r="52" spans="1:2">
      <c r="A52" s="134"/>
      <c r="B52" s="102" t="s">
        <v>430</v>
      </c>
    </row>
    <row r="53" spans="1:2">
      <c r="A53" s="134"/>
      <c r="B53" s="102" t="s">
        <v>431</v>
      </c>
    </row>
    <row r="54" spans="1:2">
      <c r="A54" s="134"/>
      <c r="B54" s="102" t="s">
        <v>432</v>
      </c>
    </row>
    <row r="55" spans="1:2">
      <c r="A55" s="134"/>
      <c r="B55" s="102" t="s">
        <v>433</v>
      </c>
    </row>
    <row r="56" spans="1:2">
      <c r="A56" s="134"/>
      <c r="B56" s="102" t="s">
        <v>434</v>
      </c>
    </row>
    <row r="57" spans="1:2">
      <c r="A57" s="135"/>
      <c r="B57" s="101" t="s">
        <v>435</v>
      </c>
    </row>
    <row r="58" spans="1:2" ht="28.15" customHeight="1"/>
    <row r="59" spans="1:2" ht="15.6">
      <c r="A59" s="82"/>
      <c r="B59" s="78" t="s">
        <v>449</v>
      </c>
    </row>
    <row r="60" spans="1:2">
      <c r="A60" s="133" t="s">
        <v>450</v>
      </c>
      <c r="B60" s="100" t="s">
        <v>431</v>
      </c>
    </row>
    <row r="61" spans="1:2">
      <c r="A61" s="134"/>
      <c r="B61" s="102" t="s">
        <v>439</v>
      </c>
    </row>
    <row r="62" spans="1:2">
      <c r="A62" s="134"/>
      <c r="B62" s="102" t="s">
        <v>432</v>
      </c>
    </row>
    <row r="63" spans="1:2">
      <c r="A63" s="134"/>
      <c r="B63" s="102" t="s">
        <v>451</v>
      </c>
    </row>
    <row r="64" spans="1:2">
      <c r="A64" s="134"/>
      <c r="B64" s="102" t="s">
        <v>433</v>
      </c>
    </row>
    <row r="65" spans="1:2">
      <c r="A65" s="134"/>
      <c r="B65" s="102" t="s">
        <v>434</v>
      </c>
    </row>
    <row r="66" spans="1:2">
      <c r="A66" s="134"/>
      <c r="B66" s="102" t="s">
        <v>435</v>
      </c>
    </row>
    <row r="67" spans="1:2">
      <c r="A67" s="135"/>
      <c r="B67" s="101" t="s">
        <v>440</v>
      </c>
    </row>
    <row r="68" spans="1:2" ht="18" customHeight="1">
      <c r="A68" s="136" t="s">
        <v>452</v>
      </c>
      <c r="B68" s="100" t="s">
        <v>441</v>
      </c>
    </row>
    <row r="69" spans="1:2" ht="17.45" customHeight="1">
      <c r="A69" s="137"/>
      <c r="B69" s="102" t="s">
        <v>443</v>
      </c>
    </row>
    <row r="70" spans="1:2" ht="16.149999999999999" customHeight="1">
      <c r="A70" s="138"/>
      <c r="B70" s="101" t="s">
        <v>444</v>
      </c>
    </row>
    <row r="71" spans="1:2" ht="25.15" customHeight="1"/>
    <row r="72" spans="1:2" ht="15.6">
      <c r="B72" s="78" t="s">
        <v>453</v>
      </c>
    </row>
    <row r="73" spans="1:2">
      <c r="B73" s="100" t="s">
        <v>438</v>
      </c>
    </row>
    <row r="74" spans="1:2">
      <c r="B74" s="101" t="s">
        <v>439</v>
      </c>
    </row>
    <row r="75" spans="1:2" ht="25.9" customHeight="1"/>
    <row r="76" spans="1:2" ht="15.6">
      <c r="B76" s="78" t="s">
        <v>99</v>
      </c>
    </row>
    <row r="77" spans="1:2">
      <c r="B77" s="103" t="s">
        <v>454</v>
      </c>
    </row>
    <row r="78" spans="1:2" ht="27" customHeight="1"/>
    <row r="79" spans="1:2" ht="15.6">
      <c r="B79" s="78" t="s">
        <v>455</v>
      </c>
    </row>
    <row r="80" spans="1:2">
      <c r="B80" s="100" t="s">
        <v>456</v>
      </c>
    </row>
    <row r="81" spans="2:2">
      <c r="B81" s="102" t="s">
        <v>457</v>
      </c>
    </row>
    <row r="82" spans="2:2">
      <c r="B82" s="102" t="s">
        <v>405</v>
      </c>
    </row>
    <row r="83" spans="2:2">
      <c r="B83" s="102" t="s">
        <v>407</v>
      </c>
    </row>
    <row r="84" spans="2:2">
      <c r="B84" s="102" t="s">
        <v>410</v>
      </c>
    </row>
    <row r="85" spans="2:2">
      <c r="B85" s="102" t="s">
        <v>458</v>
      </c>
    </row>
    <row r="86" spans="2:2">
      <c r="B86" s="102" t="s">
        <v>413</v>
      </c>
    </row>
    <row r="87" spans="2:2">
      <c r="B87" s="102" t="s">
        <v>459</v>
      </c>
    </row>
    <row r="88" spans="2:2">
      <c r="B88" s="102" t="s">
        <v>460</v>
      </c>
    </row>
    <row r="89" spans="2:2">
      <c r="B89" s="101" t="s">
        <v>461</v>
      </c>
    </row>
    <row r="90" spans="2:2" ht="21.6" customHeight="1"/>
    <row r="91" spans="2:2" ht="15.6">
      <c r="B91" s="78" t="s">
        <v>462</v>
      </c>
    </row>
    <row r="92" spans="2:2">
      <c r="B92" s="100" t="s">
        <v>407</v>
      </c>
    </row>
    <row r="93" spans="2:2">
      <c r="B93" s="102" t="s">
        <v>410</v>
      </c>
    </row>
    <row r="94" spans="2:2">
      <c r="B94" s="101" t="s">
        <v>412</v>
      </c>
    </row>
    <row r="95" spans="2:2" ht="25.15" customHeight="1"/>
    <row r="96" spans="2:2" ht="15.6">
      <c r="B96" s="80" t="s">
        <v>463</v>
      </c>
    </row>
    <row r="97" spans="2:2">
      <c r="B97" s="100" t="s">
        <v>447</v>
      </c>
    </row>
    <row r="98" spans="2:2">
      <c r="B98" s="102" t="s">
        <v>464</v>
      </c>
    </row>
    <row r="99" spans="2:2">
      <c r="B99" s="102" t="s">
        <v>459</v>
      </c>
    </row>
    <row r="100" spans="2:2">
      <c r="B100" s="101" t="s">
        <v>438</v>
      </c>
    </row>
    <row r="101" spans="2:2" ht="21.6" customHeight="1"/>
    <row r="102" spans="2:2" ht="15.6">
      <c r="B102" s="80" t="s">
        <v>465</v>
      </c>
    </row>
    <row r="103" spans="2:2">
      <c r="B103" s="103" t="s">
        <v>466</v>
      </c>
    </row>
    <row r="104" spans="2:2" ht="27" customHeight="1"/>
    <row r="105" spans="2:2" ht="15.6">
      <c r="B105" s="78" t="s">
        <v>467</v>
      </c>
    </row>
    <row r="106" spans="2:2">
      <c r="B106" s="100" t="s">
        <v>468</v>
      </c>
    </row>
    <row r="107" spans="2:2">
      <c r="B107" s="101" t="s">
        <v>469</v>
      </c>
    </row>
    <row r="108" spans="2:2" ht="22.15" customHeight="1"/>
    <row r="109" spans="2:2" ht="15.6">
      <c r="B109" s="79" t="s">
        <v>470</v>
      </c>
    </row>
    <row r="110" spans="2:2">
      <c r="B110" s="104" t="s">
        <v>471</v>
      </c>
    </row>
    <row r="111" spans="2:2">
      <c r="B111" s="105" t="s">
        <v>406</v>
      </c>
    </row>
    <row r="112" spans="2:2">
      <c r="B112" s="105" t="s">
        <v>408</v>
      </c>
    </row>
    <row r="113" spans="2:2">
      <c r="B113" s="105" t="s">
        <v>410</v>
      </c>
    </row>
    <row r="114" spans="2:2">
      <c r="B114" s="105" t="s">
        <v>413</v>
      </c>
    </row>
    <row r="115" spans="2:2">
      <c r="B115" s="105" t="s">
        <v>472</v>
      </c>
    </row>
    <row r="116" spans="2:2">
      <c r="B116" s="106" t="s">
        <v>414</v>
      </c>
    </row>
    <row r="117" spans="2:2" ht="23.45" customHeight="1"/>
    <row r="118" spans="2:2" ht="15.6">
      <c r="B118" s="78" t="s">
        <v>473</v>
      </c>
    </row>
    <row r="119" spans="2:2">
      <c r="B119" s="100" t="s">
        <v>474</v>
      </c>
    </row>
    <row r="120" spans="2:2">
      <c r="B120" s="102" t="s">
        <v>475</v>
      </c>
    </row>
    <row r="121" spans="2:2">
      <c r="B121" s="102" t="s">
        <v>476</v>
      </c>
    </row>
    <row r="122" spans="2:2">
      <c r="B122" s="102" t="s">
        <v>477</v>
      </c>
    </row>
    <row r="123" spans="2:2">
      <c r="B123" s="102" t="s">
        <v>478</v>
      </c>
    </row>
    <row r="124" spans="2:2">
      <c r="B124" s="101" t="s">
        <v>479</v>
      </c>
    </row>
    <row r="125" spans="2:2" ht="24" customHeight="1"/>
    <row r="126" spans="2:2" ht="15.6">
      <c r="B126" s="78" t="s">
        <v>480</v>
      </c>
    </row>
    <row r="127" spans="2:2">
      <c r="B127" s="100" t="s">
        <v>481</v>
      </c>
    </row>
    <row r="128" spans="2:2">
      <c r="B128" s="101" t="s">
        <v>482</v>
      </c>
    </row>
  </sheetData>
  <mergeCells count="5">
    <mergeCell ref="A32:A39"/>
    <mergeCell ref="A40:A47"/>
    <mergeCell ref="A48:A57"/>
    <mergeCell ref="A60:A67"/>
    <mergeCell ref="A68:A70"/>
  </mergeCells>
  <hyperlinks>
    <hyperlink ref="B5" r:id="rId1" xr:uid="{74F76A6D-209C-4D3B-925D-24AD06BFE768}"/>
    <hyperlink ref="B6" r:id="rId2" xr:uid="{9EEF096B-B567-41E1-9A96-AD34E4FAEEAD}"/>
    <hyperlink ref="B9" r:id="rId3" xr:uid="{10D7A989-A6A7-4864-B797-448CD6267F8C}"/>
    <hyperlink ref="B10" r:id="rId4" xr:uid="{C6B478F2-90AD-428B-BE2B-27B699058700}"/>
    <hyperlink ref="B128" r:id="rId5" xr:uid="{F3FED0DF-490B-4B59-AFFA-2CE4F8CE7622}"/>
    <hyperlink ref="B127" r:id="rId6" xr:uid="{8355381B-B03D-4BB7-A0B0-816D7C69EC50}"/>
    <hyperlink ref="B103" r:id="rId7" xr:uid="{6F561EAF-0B1B-41AC-AACA-2D4968322DBE}"/>
    <hyperlink ref="B106" r:id="rId8" xr:uid="{32DB2251-230B-4727-B9F8-63C82C314BAF}"/>
    <hyperlink ref="B107" r:id="rId9" xr:uid="{5EB28BFC-6D9C-4CB3-98F3-A76D9826CDAA}"/>
    <hyperlink ref="B100" r:id="rId10" xr:uid="{F4E6CA42-E964-430E-9D15-FC7C208D7E22}"/>
    <hyperlink ref="B99" r:id="rId11" xr:uid="{720D41F1-8CC1-457C-AE05-D8F3640B41A6}"/>
    <hyperlink ref="B98" r:id="rId12" xr:uid="{7B7CC741-DCEF-4CBD-9D63-16E56EB244F5}"/>
    <hyperlink ref="B97" r:id="rId13" xr:uid="{C0F75086-5E7A-4A9D-A1CE-A6A66E19434C}"/>
    <hyperlink ref="B94" r:id="rId14" xr:uid="{A852E16E-DCA2-4939-A8CB-9BA12D1FF1D1}"/>
    <hyperlink ref="B93" r:id="rId15" xr:uid="{2997B78D-16BA-4B63-82CB-BC4BF5ABED13}"/>
    <hyperlink ref="B92" r:id="rId16" xr:uid="{02C931E5-D1A0-41D6-AB27-2CED860CD79D}"/>
    <hyperlink ref="B77" r:id="rId17" xr:uid="{F852B2C1-ADFB-4CE1-8DFD-A87B6BFBF72A}"/>
    <hyperlink ref="B124" r:id="rId18" xr:uid="{BDA4BAC9-1DC6-42ED-82E1-558E89B0BCF8}"/>
    <hyperlink ref="B123" r:id="rId19" xr:uid="{D8830465-8A4C-41DC-A186-2F4FCBC12CE8}"/>
    <hyperlink ref="B121" r:id="rId20" xr:uid="{860184B1-E56D-42F0-98FA-26FCC610B401}"/>
    <hyperlink ref="B122" r:id="rId21" xr:uid="{4A317C8F-58A7-4F66-9857-B8406AFC4B9D}"/>
    <hyperlink ref="B120" r:id="rId22" xr:uid="{8B4FA0BF-27BE-4ACF-B34B-76C33B7DD4B3}"/>
    <hyperlink ref="B119" r:id="rId23" xr:uid="{8C042CD3-2CCD-4597-9A08-C1BC9D98FB27}"/>
    <hyperlink ref="B73" r:id="rId24" xr:uid="{83604332-CB06-495A-BB1F-204E6EC7AD6A}"/>
    <hyperlink ref="B74" r:id="rId25" xr:uid="{EABCA0C2-1FD5-44A4-A7C0-53B05041AC7B}"/>
    <hyperlink ref="B110" r:id="rId26" xr:uid="{FFD896DC-728C-48EC-8823-E77079E9533D}"/>
    <hyperlink ref="B111" r:id="rId27" xr:uid="{635D47D7-82B0-4137-90B5-F56DA19B2433}"/>
    <hyperlink ref="B112" r:id="rId28" xr:uid="{A22980A9-37BD-4A61-B85A-0EF056C2FC8D}"/>
    <hyperlink ref="B113" r:id="rId29" xr:uid="{0D50AF56-3F94-47E0-818B-6CE4200BA195}"/>
    <hyperlink ref="B116" r:id="rId30" xr:uid="{13939183-D02D-429F-B4B4-4EFCDBA9542F}"/>
    <hyperlink ref="B115" r:id="rId31" xr:uid="{B9410A34-DF05-4530-963E-28CE9F463496}"/>
    <hyperlink ref="B114" r:id="rId32" xr:uid="{55A1BC0E-CDF7-43A1-832B-2D584B1174B0}"/>
    <hyperlink ref="B89" r:id="rId33" xr:uid="{6D73B44F-657C-42DE-BF94-86C547C2EE0D}"/>
    <hyperlink ref="B88" r:id="rId34" xr:uid="{178D1D35-45FE-4E4A-BFA1-3EEF4F6E195B}"/>
    <hyperlink ref="B87" r:id="rId35" xr:uid="{4E490780-89F4-4CC0-A3D1-C27DD42FFEDF}"/>
    <hyperlink ref="B82" r:id="rId36" xr:uid="{F738F852-260A-4E2B-8962-D5F5E64D47E3}"/>
    <hyperlink ref="B81" r:id="rId37" xr:uid="{05EA15BF-9D86-4445-985A-D842070A75DA}"/>
    <hyperlink ref="B80" r:id="rId38" xr:uid="{AAED0A28-0F73-434C-9960-A45CD7CA1033}"/>
    <hyperlink ref="B83" r:id="rId39" xr:uid="{7FCCB1E1-97B3-4BF0-8F21-6CB374F4F0B6}"/>
    <hyperlink ref="B84" r:id="rId40" xr:uid="{4A9F55EB-78C0-48AC-AED0-65725E447D94}"/>
    <hyperlink ref="B85" r:id="rId41" xr:uid="{1730A4F5-1C07-4509-A6BB-2D7C3BA7AA3F}"/>
    <hyperlink ref="B86" r:id="rId42" xr:uid="{A28F158C-0EC6-4C4C-99C5-C7D9249C211D}"/>
    <hyperlink ref="B70" r:id="rId43" xr:uid="{C39789A6-FD9F-401D-A7E6-8BCF2B943A07}"/>
    <hyperlink ref="B69" r:id="rId44" xr:uid="{5109CA58-B9A5-4065-84E9-33AED9DFCFFE}"/>
    <hyperlink ref="B68" r:id="rId45" xr:uid="{27FEA830-265D-4091-83AF-9C8A7339760A}"/>
    <hyperlink ref="B67" r:id="rId46" xr:uid="{48DDB029-A12A-4646-A43E-613E092E5897}"/>
    <hyperlink ref="B66" r:id="rId47" xr:uid="{DE8F8AAC-CD3B-48EB-B4D8-3532955169A1}"/>
    <hyperlink ref="B65" r:id="rId48" xr:uid="{4BD5C6EC-D203-4D1F-B5EC-F0CDBACB8BEE}"/>
    <hyperlink ref="B64" r:id="rId49" xr:uid="{F22100B2-07E8-4C5E-B9E9-5B8485FC5A98}"/>
    <hyperlink ref="B63" r:id="rId50" xr:uid="{AB004056-76C9-4FA2-A0E8-09BF6DE0C2DE}"/>
    <hyperlink ref="B62" r:id="rId51" xr:uid="{2A13BFB4-FD5B-4A2E-8081-BCE4B3081677}"/>
    <hyperlink ref="B61" r:id="rId52" xr:uid="{C16B1969-E092-4E19-8199-B8C55B1C9786}"/>
    <hyperlink ref="B60" r:id="rId53" xr:uid="{7BE88518-2011-496E-BF77-FF9B1829083F}"/>
    <hyperlink ref="B27" r:id="rId54" xr:uid="{5CF7BB08-71E5-4C29-B87E-B2BCB1452593}"/>
    <hyperlink ref="B28" r:id="rId55" xr:uid="{B9D3C0F1-E126-47ED-B7D6-18CA4DF078A1}"/>
    <hyperlink ref="B29" r:id="rId56" xr:uid="{8BCEDD41-6B0B-46B0-87BC-182B19A57A81}"/>
    <hyperlink ref="B22" r:id="rId57" xr:uid="{03517847-AB2E-41BF-BD58-C0719355C669}"/>
    <hyperlink ref="B23" r:id="rId58" xr:uid="{D8186500-AE35-4A30-A9BA-4363B72F8BF3}"/>
    <hyperlink ref="B24" r:id="rId59" xr:uid="{60375F4F-AF4A-45E5-AC2F-3DB0CFC412BF}"/>
    <hyperlink ref="B25" r:id="rId60" xr:uid="{E888CBD7-208C-4899-927B-F00A5C91792D}"/>
    <hyperlink ref="B26" r:id="rId61" xr:uid="{08B417D4-1144-44A9-B6C2-F3D3940F7FC6}"/>
    <hyperlink ref="B21" r:id="rId62" xr:uid="{6B5BBECA-06EF-410C-BB79-6145BE3C6C44}"/>
    <hyperlink ref="B20" r:id="rId63" xr:uid="{7929CE33-E56F-45A6-B725-94093343BA60}"/>
    <hyperlink ref="B18" r:id="rId64" xr:uid="{78A64C6A-BB02-4BE6-B5DA-354ECCD34E13}"/>
    <hyperlink ref="B19" r:id="rId65" xr:uid="{2F06C3D9-02A8-4D0F-96D5-41A463DDD886}"/>
    <hyperlink ref="B16" r:id="rId66" xr:uid="{0FF18455-B66B-4C01-80B8-0FC1AC22A94C}"/>
    <hyperlink ref="B11" r:id="rId67" xr:uid="{FD88556B-36AD-4269-9957-6E471E432DC6}"/>
    <hyperlink ref="B12" r:id="rId68" xr:uid="{43A53F6F-56E2-44B4-846B-7E254A273E0C}"/>
    <hyperlink ref="B17" r:id="rId69" xr:uid="{673BF46E-47EE-402A-9F47-3C985BCC9D43}"/>
    <hyperlink ref="B15" r:id="rId70" xr:uid="{BD9B8056-9B3D-4922-A963-C323472CA350}"/>
    <hyperlink ref="B14" r:id="rId71" xr:uid="{54958155-A058-4F5E-9FDF-004DBC1B10A7}"/>
    <hyperlink ref="B13" r:id="rId72" xr:uid="{D18BA52F-ECBF-4B54-97E9-3B90854F22DB}"/>
    <hyperlink ref="B57" r:id="rId73" xr:uid="{0218FB8C-3DD2-4ACE-90A2-A6D154CD3D09}"/>
    <hyperlink ref="B56" r:id="rId74" xr:uid="{ECA9BD73-614E-469E-B2AE-C4F451FA998E}"/>
    <hyperlink ref="B55" r:id="rId75" xr:uid="{CFD8C4CD-CB09-47FB-B4C3-2CF01F6B6717}"/>
    <hyperlink ref="B54" r:id="rId76" xr:uid="{EF1B7908-41BC-4F39-B896-E968641A0B21}"/>
    <hyperlink ref="B53" r:id="rId77" xr:uid="{29174A9C-70C1-4F19-9CC2-6D0403090FD1}"/>
    <hyperlink ref="B52" r:id="rId78" xr:uid="{91B26667-7126-405E-A2DC-A87646173D43}"/>
    <hyperlink ref="B51" r:id="rId79" xr:uid="{DAA9444F-87CC-4D4D-9219-7FDA920569D3}"/>
    <hyperlink ref="B50" r:id="rId80" xr:uid="{7C6D9793-1A22-4296-A0E6-8042C18791B2}"/>
    <hyperlink ref="B49" r:id="rId81" xr:uid="{FDEA131E-8CE8-4073-A37C-FFBC5AE448C0}"/>
    <hyperlink ref="B48" r:id="rId82" xr:uid="{E13D8DF8-5188-46EC-B89C-F1AEF62E9CBB}"/>
    <hyperlink ref="B40" r:id="rId83" xr:uid="{EF9C608E-B31A-4995-92E9-C068B23ABD45}"/>
    <hyperlink ref="B32" r:id="rId84" xr:uid="{F2D49246-0353-4C1A-8B8C-4E13FF077935}"/>
    <hyperlink ref="B41" r:id="rId85" xr:uid="{F0A5B182-D7CB-427F-ACED-BDA255D8DD75}"/>
    <hyperlink ref="B42" r:id="rId86" xr:uid="{12D6BB2D-5CF1-4608-B649-48C5D49AF55A}"/>
    <hyperlink ref="B43" r:id="rId87" xr:uid="{88FFEBE4-CB18-43E0-9357-612CC9B1AEAD}"/>
    <hyperlink ref="B44" r:id="rId88" xr:uid="{ECF74DF6-904A-4A80-BBF8-6775BC59EEE2}"/>
    <hyperlink ref="B47" r:id="rId89" xr:uid="{FFAECB90-C6DA-41E2-970B-3AB2D9F68B0B}"/>
    <hyperlink ref="B46" r:id="rId90" xr:uid="{2F44B51A-5BB1-4AF9-B7DB-6CA17F02FD40}"/>
    <hyperlink ref="B45" r:id="rId91" xr:uid="{6F8067DA-F49F-46B6-A2D8-CE9DFCA1A77E}"/>
    <hyperlink ref="B33" r:id="rId92" xr:uid="{C16EE3FD-CFF8-403F-99A5-D42B044C3789}"/>
    <hyperlink ref="B34" r:id="rId93" xr:uid="{A974BA50-0A77-4D4D-A621-EAF539B000E5}"/>
    <hyperlink ref="B35" r:id="rId94" xr:uid="{9DD54715-CCF7-41E9-8FC1-6E15386E9110}"/>
    <hyperlink ref="B36" r:id="rId95" xr:uid="{C448B264-409E-4CDF-80AF-F74633C0C243}"/>
    <hyperlink ref="B37" r:id="rId96" xr:uid="{5691B2C6-879C-4A29-B925-C10161A57BA8}"/>
    <hyperlink ref="B38" r:id="rId97" xr:uid="{DF5B80BF-7EFE-4C3B-B3EB-7345A766C1BD}"/>
    <hyperlink ref="B39" r:id="rId98" xr:uid="{81274352-1DFF-4027-9B6A-105D37539FB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Dorn</dc:creator>
  <cp:keywords/>
  <dc:description/>
  <cp:lastModifiedBy/>
  <cp:revision/>
  <dcterms:created xsi:type="dcterms:W3CDTF">2022-10-05T16:09:56Z</dcterms:created>
  <dcterms:modified xsi:type="dcterms:W3CDTF">2026-04-13T19:02:03Z</dcterms:modified>
  <cp:category/>
  <cp:contentStatus/>
</cp:coreProperties>
</file>